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75" windowWidth="14895" windowHeight="7935"/>
  </bookViews>
  <sheets>
    <sheet name="총괄표" sheetId="1" r:id="rId1"/>
    <sheet name="세입내역" sheetId="2" r:id="rId2"/>
    <sheet name="세출내역" sheetId="4" r:id="rId3"/>
    <sheet name="Sheet1" sheetId="5" r:id="rId4"/>
  </sheets>
  <calcPr calcId="125725"/>
</workbook>
</file>

<file path=xl/calcChain.xml><?xml version="1.0" encoding="utf-8"?>
<calcChain xmlns="http://schemas.openxmlformats.org/spreadsheetml/2006/main">
  <c r="C20" i="1"/>
  <c r="E16"/>
  <c r="D15"/>
  <c r="C15"/>
  <c r="E15" s="1"/>
  <c r="E14"/>
  <c r="D13"/>
  <c r="C13"/>
  <c r="D27" i="2"/>
  <c r="F7" i="4"/>
  <c r="F16"/>
  <c r="F21"/>
  <c r="F57"/>
  <c r="D50"/>
  <c r="D43"/>
  <c r="D34"/>
  <c r="D30"/>
  <c r="F20"/>
  <c r="E13" i="1" l="1"/>
  <c r="E6" i="4" l="1"/>
  <c r="E34"/>
  <c r="D19" i="2"/>
  <c r="D18" s="1"/>
  <c r="D56" i="4"/>
  <c r="D16" i="2"/>
  <c r="D15" s="1"/>
  <c r="E16"/>
  <c r="E15" s="1"/>
  <c r="F17"/>
  <c r="H11" i="1"/>
  <c r="C12" i="5"/>
  <c r="D12"/>
  <c r="B12"/>
  <c r="E12"/>
  <c r="F62" i="4"/>
  <c r="E30"/>
  <c r="J15" i="1"/>
  <c r="H7"/>
  <c r="F18" i="2" l="1"/>
  <c r="F20"/>
  <c r="F19"/>
  <c r="F16"/>
  <c r="F15"/>
  <c r="D6"/>
  <c r="I13" i="1" l="1"/>
  <c r="I20" s="1"/>
  <c r="H17" l="1"/>
  <c r="F12" i="2" l="1"/>
  <c r="I17" i="1" l="1"/>
  <c r="J18"/>
  <c r="E6" i="2"/>
  <c r="E43" i="4"/>
  <c r="E50"/>
  <c r="E56"/>
  <c r="F28" i="2"/>
  <c r="E27"/>
  <c r="E11"/>
  <c r="E10" s="1"/>
  <c r="I11" i="1"/>
  <c r="I7"/>
  <c r="C7"/>
  <c r="D11"/>
  <c r="D20" s="1"/>
  <c r="D9"/>
  <c r="D7"/>
  <c r="E49" i="4" l="1"/>
  <c r="E5"/>
  <c r="J17" i="1"/>
  <c r="H13"/>
  <c r="H20" s="1"/>
  <c r="J14"/>
  <c r="J9"/>
  <c r="J10"/>
  <c r="J12"/>
  <c r="J11"/>
  <c r="E10"/>
  <c r="C11"/>
  <c r="C9"/>
  <c r="E9" s="1"/>
  <c r="F33" i="4"/>
  <c r="F31"/>
  <c r="F27"/>
  <c r="F45"/>
  <c r="F44"/>
  <c r="E12" i="1"/>
  <c r="E61" i="4"/>
  <c r="E60" s="1"/>
  <c r="E42"/>
  <c r="E26" i="2"/>
  <c r="E5"/>
  <c r="J8" i="1"/>
  <c r="E8"/>
  <c r="E7"/>
  <c r="D61" i="4"/>
  <c r="F59"/>
  <c r="F52"/>
  <c r="F39"/>
  <c r="F36"/>
  <c r="E33" i="2" l="1"/>
  <c r="E11" i="1"/>
  <c r="E20" s="1"/>
  <c r="F40" i="4"/>
  <c r="F61"/>
  <c r="D60"/>
  <c r="E63"/>
  <c r="J13" i="1"/>
  <c r="F53" i="4"/>
  <c r="F32"/>
  <c r="F30"/>
  <c r="D11" i="2"/>
  <c r="D42" i="4"/>
  <c r="F51"/>
  <c r="F46"/>
  <c r="F37"/>
  <c r="J7" i="1"/>
  <c r="J20" l="1"/>
  <c r="D49" i="4"/>
  <c r="F42"/>
  <c r="H20"/>
  <c r="F60"/>
  <c r="F34"/>
  <c r="F43"/>
  <c r="D10" i="2"/>
  <c r="F10" s="1"/>
  <c r="F11"/>
  <c r="F29"/>
  <c r="F54" i="4"/>
  <c r="F35"/>
  <c r="F56"/>
  <c r="H22" l="1"/>
  <c r="D5" i="2"/>
  <c r="F50" i="4"/>
  <c r="F7" i="2"/>
  <c r="F27"/>
  <c r="D26"/>
  <c r="D33" s="1"/>
  <c r="H26" i="4"/>
  <c r="F49"/>
  <c r="F26" i="2" l="1"/>
  <c r="F33" s="1"/>
  <c r="H23" i="4"/>
  <c r="F6" i="2"/>
  <c r="F5"/>
  <c r="H25" i="4"/>
  <c r="H24"/>
  <c r="H28" l="1"/>
  <c r="D6" l="1"/>
  <c r="D5" s="1"/>
  <c r="D63" s="1"/>
  <c r="F5" l="1"/>
  <c r="F63" s="1"/>
  <c r="F6"/>
</calcChain>
</file>

<file path=xl/sharedStrings.xml><?xml version="1.0" encoding="utf-8"?>
<sst xmlns="http://schemas.openxmlformats.org/spreadsheetml/2006/main" count="119" uniqueCount="87">
  <si>
    <t>(1) 세입ㆍ세출 예산 총괄</t>
    <phoneticPr fontId="1" type="noConversion"/>
  </si>
  <si>
    <t>세입총괄</t>
    <phoneticPr fontId="1" type="noConversion"/>
  </si>
  <si>
    <t>과목</t>
    <phoneticPr fontId="1" type="noConversion"/>
  </si>
  <si>
    <t>과       목</t>
    <phoneticPr fontId="1" type="noConversion"/>
  </si>
  <si>
    <t>관       항       목</t>
    <phoneticPr fontId="1" type="noConversion"/>
  </si>
  <si>
    <t>(2) 세입내역</t>
    <phoneticPr fontId="1" type="noConversion"/>
  </si>
  <si>
    <t>(3) 세출내역</t>
    <phoneticPr fontId="1" type="noConversion"/>
  </si>
  <si>
    <t>세출총괄</t>
    <phoneticPr fontId="1" type="noConversion"/>
  </si>
  <si>
    <t>세입총계</t>
    <phoneticPr fontId="1" type="noConversion"/>
  </si>
  <si>
    <t>세출총계</t>
    <phoneticPr fontId="1" type="noConversion"/>
  </si>
  <si>
    <t>01 사무비</t>
    <phoneticPr fontId="1" type="noConversion"/>
  </si>
  <si>
    <t>11 인건비</t>
    <phoneticPr fontId="1" type="noConversion"/>
  </si>
  <si>
    <t>13 운영비</t>
    <phoneticPr fontId="1" type="noConversion"/>
  </si>
  <si>
    <t>02 재산조성비</t>
    <phoneticPr fontId="1" type="noConversion"/>
  </si>
  <si>
    <t>21 시설비</t>
    <phoneticPr fontId="1" type="noConversion"/>
  </si>
  <si>
    <t>03 사업비</t>
    <phoneticPr fontId="1" type="noConversion"/>
  </si>
  <si>
    <t>31 운영비</t>
    <phoneticPr fontId="1" type="noConversion"/>
  </si>
  <si>
    <t>33 사업비</t>
    <phoneticPr fontId="1" type="noConversion"/>
  </si>
  <si>
    <t>116                         사회보험부담금</t>
    <phoneticPr fontId="1" type="noConversion"/>
  </si>
  <si>
    <t>입소자부담금수입</t>
    <phoneticPr fontId="1" type="noConversion"/>
  </si>
  <si>
    <t>입소비용수입</t>
    <phoneticPr fontId="1" type="noConversion"/>
  </si>
  <si>
    <t>사무비</t>
    <phoneticPr fontId="1" type="noConversion"/>
  </si>
  <si>
    <t>인건비</t>
    <phoneticPr fontId="1" type="noConversion"/>
  </si>
  <si>
    <t>운영비</t>
    <phoneticPr fontId="1" type="noConversion"/>
  </si>
  <si>
    <t>재산조성비</t>
    <phoneticPr fontId="1" type="noConversion"/>
  </si>
  <si>
    <t>시설비</t>
    <phoneticPr fontId="1" type="noConversion"/>
  </si>
  <si>
    <t>사업비</t>
    <phoneticPr fontId="1" type="noConversion"/>
  </si>
  <si>
    <t>관항</t>
    <phoneticPr fontId="1" type="noConversion"/>
  </si>
  <si>
    <t>증감</t>
    <phoneticPr fontId="1" type="noConversion"/>
  </si>
  <si>
    <t>증감</t>
    <phoneticPr fontId="1" type="noConversion"/>
  </si>
  <si>
    <t>111                        급여</t>
    <phoneticPr fontId="1" type="noConversion"/>
  </si>
  <si>
    <t>115                         퇴직적립금</t>
    <phoneticPr fontId="1" type="noConversion"/>
  </si>
  <si>
    <t>117                      기타후생경비</t>
    <phoneticPr fontId="1" type="noConversion"/>
  </si>
  <si>
    <t>12 업무추진비</t>
    <phoneticPr fontId="1" type="noConversion"/>
  </si>
  <si>
    <t>121                   기관운영비</t>
    <phoneticPr fontId="1" type="noConversion"/>
  </si>
  <si>
    <t>123                   회의비</t>
    <phoneticPr fontId="1" type="noConversion"/>
  </si>
  <si>
    <t>213                   시설장비유지비</t>
    <phoneticPr fontId="1" type="noConversion"/>
  </si>
  <si>
    <t>212                         자산취득비</t>
    <phoneticPr fontId="1" type="noConversion"/>
  </si>
  <si>
    <t>132                      수용비및수수료</t>
    <phoneticPr fontId="1" type="noConversion"/>
  </si>
  <si>
    <t>131                        여비</t>
    <phoneticPr fontId="1" type="noConversion"/>
  </si>
  <si>
    <t>133                   공공요금</t>
    <phoneticPr fontId="1" type="noConversion"/>
  </si>
  <si>
    <t>134                     제세공과금</t>
    <phoneticPr fontId="1" type="noConversion"/>
  </si>
  <si>
    <t>135                     차량비</t>
    <phoneticPr fontId="1" type="noConversion"/>
  </si>
  <si>
    <t>311                  생계비</t>
    <phoneticPr fontId="1" type="noConversion"/>
  </si>
  <si>
    <t>312                        수용기관경비</t>
    <phoneticPr fontId="1" type="noConversion"/>
  </si>
  <si>
    <t>314                       의료비</t>
    <phoneticPr fontId="1" type="noConversion"/>
  </si>
  <si>
    <t>319                        연료비</t>
    <phoneticPr fontId="1" type="noConversion"/>
  </si>
  <si>
    <t>211                         시설비</t>
    <phoneticPr fontId="1" type="noConversion"/>
  </si>
  <si>
    <t>보조금수입</t>
    <phoneticPr fontId="1" type="noConversion"/>
  </si>
  <si>
    <t>경상보보금수입</t>
    <phoneticPr fontId="1" type="noConversion"/>
  </si>
  <si>
    <t>업무추진비</t>
    <phoneticPr fontId="1" type="noConversion"/>
  </si>
  <si>
    <t>운영비</t>
    <phoneticPr fontId="1" type="noConversion"/>
  </si>
  <si>
    <t>122                        직책보조비</t>
    <phoneticPr fontId="1" type="noConversion"/>
  </si>
  <si>
    <t>추경예산</t>
    <phoneticPr fontId="1" type="noConversion"/>
  </si>
  <si>
    <t>본예산</t>
    <phoneticPr fontId="1" type="noConversion"/>
  </si>
  <si>
    <t>추경예산액</t>
    <phoneticPr fontId="1" type="noConversion"/>
  </si>
  <si>
    <t>본예산액</t>
    <phoneticPr fontId="1" type="noConversion"/>
  </si>
  <si>
    <t>112                    제수당</t>
    <phoneticPr fontId="1" type="noConversion"/>
  </si>
  <si>
    <t>335                      주간보호사업비</t>
    <phoneticPr fontId="1" type="noConversion"/>
  </si>
  <si>
    <t>336                   지역복지사업비</t>
    <phoneticPr fontId="1" type="noConversion"/>
  </si>
  <si>
    <t>08 예비비및기타</t>
    <phoneticPr fontId="1" type="noConversion"/>
  </si>
  <si>
    <t>81 예비비및기타</t>
    <phoneticPr fontId="1" type="noConversion"/>
  </si>
  <si>
    <t>811                    예비비</t>
    <phoneticPr fontId="1" type="noConversion"/>
  </si>
  <si>
    <t>퇴직금</t>
    <phoneticPr fontId="1" type="noConversion"/>
  </si>
  <si>
    <t>소득세</t>
    <phoneticPr fontId="1" type="noConversion"/>
  </si>
  <si>
    <t>주민세</t>
    <phoneticPr fontId="1" type="noConversion"/>
  </si>
  <si>
    <t>잡수입</t>
    <phoneticPr fontId="1" type="noConversion"/>
  </si>
  <si>
    <t>예비비및기타</t>
    <phoneticPr fontId="1" type="noConversion"/>
  </si>
  <si>
    <t>01 입소자부담금수입</t>
    <phoneticPr fontId="1" type="noConversion"/>
  </si>
  <si>
    <t>11 입소비용수입</t>
    <phoneticPr fontId="1" type="noConversion"/>
  </si>
  <si>
    <t>111                    본인부담금수입</t>
    <phoneticPr fontId="1" type="noConversion"/>
  </si>
  <si>
    <t>04 보조금 수입</t>
    <phoneticPr fontId="1" type="noConversion"/>
  </si>
  <si>
    <t>41 보조금수입</t>
    <phoneticPr fontId="1" type="noConversion"/>
  </si>
  <si>
    <t>413                    시군구보조금수입</t>
    <phoneticPr fontId="1" type="noConversion"/>
  </si>
  <si>
    <t>08 전입금</t>
    <phoneticPr fontId="1" type="noConversion"/>
  </si>
  <si>
    <t>81 전입금</t>
    <phoneticPr fontId="1" type="noConversion"/>
  </si>
  <si>
    <t>811                   법인전입금</t>
    <phoneticPr fontId="1" type="noConversion"/>
  </si>
  <si>
    <t>10 잡수입</t>
    <phoneticPr fontId="1" type="noConversion"/>
  </si>
  <si>
    <t>101 잡수입</t>
    <phoneticPr fontId="1" type="noConversion"/>
  </si>
  <si>
    <t>1012                   기타예금이자수입</t>
    <phoneticPr fontId="1" type="noConversion"/>
  </si>
  <si>
    <t>1013                   기타잡수입</t>
    <phoneticPr fontId="1" type="noConversion"/>
  </si>
  <si>
    <t>09 이월금</t>
    <phoneticPr fontId="1" type="noConversion"/>
  </si>
  <si>
    <t>91 이월금</t>
    <phoneticPr fontId="1" type="noConversion"/>
  </si>
  <si>
    <t>911                              전년도이월금</t>
    <phoneticPr fontId="1" type="noConversion"/>
  </si>
  <si>
    <t>이월금</t>
    <phoneticPr fontId="1" type="noConversion"/>
  </si>
  <si>
    <t>2015년도 샬롬기억학교 세입ㆍ세출 추경예산서</t>
    <phoneticPr fontId="1" type="noConversion"/>
  </si>
  <si>
    <t>전입금</t>
    <phoneticPr fontId="1" type="noConversion"/>
  </si>
</sst>
</file>

<file path=xl/styles.xml><?xml version="1.0" encoding="utf-8"?>
<styleSheet xmlns="http://schemas.openxmlformats.org/spreadsheetml/2006/main">
  <numFmts count="6">
    <numFmt numFmtId="176" formatCode="#,##0_ "/>
    <numFmt numFmtId="177" formatCode="#,##0_);[Red]\(#,##0\)"/>
    <numFmt numFmtId="178" formatCode="0/00"/>
    <numFmt numFmtId="179" formatCode="0_ "/>
    <numFmt numFmtId="180" formatCode="#,##0_ ;[Red]\-#,##0\ "/>
    <numFmt numFmtId="181" formatCode="#,##0;[Red]#,##0"/>
  </numFmts>
  <fonts count="8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8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5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double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medium">
        <color auto="1"/>
      </bottom>
      <diagonal/>
    </border>
    <border>
      <left/>
      <right/>
      <top style="double">
        <color auto="1"/>
      </top>
      <bottom style="medium">
        <color auto="1"/>
      </bottom>
      <diagonal/>
    </border>
    <border>
      <left/>
      <right style="thin">
        <color auto="1"/>
      </right>
      <top style="double">
        <color auto="1"/>
      </top>
      <bottom style="medium">
        <color auto="1"/>
      </bottom>
      <diagonal/>
    </border>
    <border>
      <left style="double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double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auto="1"/>
      </left>
      <right style="thin">
        <color auto="1"/>
      </right>
      <top style="double">
        <color auto="1"/>
      </top>
      <bottom style="medium">
        <color auto="1"/>
      </bottom>
      <diagonal/>
    </border>
    <border>
      <left style="double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double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thin">
        <color auto="1"/>
      </left>
      <right style="double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double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double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/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double">
        <color auto="1"/>
      </left>
      <right/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double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double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/>
      <bottom style="double">
        <color auto="1"/>
      </bottom>
      <diagonal/>
    </border>
    <border>
      <left style="thin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double">
        <color auto="1"/>
      </top>
      <bottom style="medium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</borders>
  <cellStyleXfs count="1">
    <xf numFmtId="0" fontId="0" fillId="0" borderId="0">
      <alignment vertical="center"/>
    </xf>
  </cellStyleXfs>
  <cellXfs count="206">
    <xf numFmtId="0" fontId="0" fillId="0" borderId="0" xfId="0">
      <alignment vertical="center"/>
    </xf>
    <xf numFmtId="176" fontId="0" fillId="0" borderId="0" xfId="0" applyNumberFormat="1">
      <alignment vertical="center"/>
    </xf>
    <xf numFmtId="177" fontId="0" fillId="0" borderId="0" xfId="0" applyNumberFormat="1">
      <alignment vertic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177" fontId="0" fillId="0" borderId="1" xfId="0" applyNumberFormat="1" applyBorder="1">
      <alignment vertical="center"/>
    </xf>
    <xf numFmtId="177" fontId="0" fillId="0" borderId="0" xfId="0" applyNumberFormat="1" applyBorder="1">
      <alignment vertical="center"/>
    </xf>
    <xf numFmtId="176" fontId="0" fillId="0" borderId="0" xfId="0" applyNumberFormat="1" applyBorder="1">
      <alignment vertical="center"/>
    </xf>
    <xf numFmtId="0" fontId="0" fillId="0" borderId="19" xfId="0" applyBorder="1">
      <alignment vertical="center"/>
    </xf>
    <xf numFmtId="0" fontId="0" fillId="0" borderId="20" xfId="0" applyBorder="1">
      <alignment vertical="center"/>
    </xf>
    <xf numFmtId="0" fontId="0" fillId="0" borderId="22" xfId="0" applyBorder="1">
      <alignment vertical="center"/>
    </xf>
    <xf numFmtId="0" fontId="3" fillId="0" borderId="0" xfId="0" applyFont="1">
      <alignment vertical="center"/>
    </xf>
    <xf numFmtId="176" fontId="6" fillId="0" borderId="0" xfId="0" applyNumberFormat="1" applyFont="1">
      <alignment vertical="center"/>
    </xf>
    <xf numFmtId="0" fontId="6" fillId="0" borderId="0" xfId="0" applyFont="1">
      <alignment vertical="center"/>
    </xf>
    <xf numFmtId="176" fontId="5" fillId="0" borderId="25" xfId="0" applyNumberFormat="1" applyFont="1" applyBorder="1">
      <alignment vertical="center"/>
    </xf>
    <xf numFmtId="177" fontId="5" fillId="0" borderId="25" xfId="0" applyNumberFormat="1" applyFont="1" applyBorder="1">
      <alignment vertical="center"/>
    </xf>
    <xf numFmtId="0" fontId="0" fillId="0" borderId="5" xfId="0" applyBorder="1" applyAlignment="1">
      <alignment vertical="center"/>
    </xf>
    <xf numFmtId="0" fontId="6" fillId="0" borderId="16" xfId="0" applyFont="1" applyBorder="1" applyAlignment="1">
      <alignment horizontal="center" vertical="center"/>
    </xf>
    <xf numFmtId="0" fontId="6" fillId="0" borderId="16" xfId="0" applyFont="1" applyBorder="1" applyAlignment="1">
      <alignment vertical="center"/>
    </xf>
    <xf numFmtId="0" fontId="6" fillId="0" borderId="29" xfId="0" applyFont="1" applyBorder="1" applyAlignment="1">
      <alignment horizontal="center" vertical="center"/>
    </xf>
    <xf numFmtId="176" fontId="6" fillId="0" borderId="43" xfId="0" applyNumberFormat="1" applyFont="1" applyBorder="1" applyAlignment="1">
      <alignment horizontal="right" vertical="center" wrapText="1"/>
    </xf>
    <xf numFmtId="176" fontId="6" fillId="0" borderId="1" xfId="0" applyNumberFormat="1" applyFont="1" applyBorder="1" applyAlignment="1">
      <alignment horizontal="right" vertical="center" wrapText="1"/>
    </xf>
    <xf numFmtId="176" fontId="5" fillId="0" borderId="25" xfId="0" applyNumberFormat="1" applyFont="1" applyBorder="1" applyAlignment="1">
      <alignment horizontal="right" vertical="center"/>
    </xf>
    <xf numFmtId="0" fontId="6" fillId="0" borderId="40" xfId="0" applyFont="1" applyBorder="1" applyAlignment="1">
      <alignment horizontal="center" vertical="center"/>
    </xf>
    <xf numFmtId="0" fontId="6" fillId="0" borderId="40" xfId="0" applyFont="1" applyBorder="1" applyAlignment="1">
      <alignment vertical="center"/>
    </xf>
    <xf numFmtId="177" fontId="0" fillId="0" borderId="1" xfId="0" applyNumberFormat="1" applyBorder="1" applyAlignment="1">
      <alignment vertical="center"/>
    </xf>
    <xf numFmtId="176" fontId="0" fillId="0" borderId="1" xfId="0" applyNumberFormat="1" applyBorder="1" applyAlignment="1">
      <alignment vertical="center"/>
    </xf>
    <xf numFmtId="176" fontId="6" fillId="0" borderId="2" xfId="0" applyNumberFormat="1" applyFont="1" applyBorder="1" applyAlignment="1">
      <alignment horizontal="right" vertical="center" wrapText="1"/>
    </xf>
    <xf numFmtId="0" fontId="6" fillId="0" borderId="8" xfId="0" applyFont="1" applyBorder="1" applyAlignment="1">
      <alignment vertical="center"/>
    </xf>
    <xf numFmtId="0" fontId="6" fillId="0" borderId="21" xfId="0" applyFont="1" applyBorder="1" applyAlignment="1">
      <alignment horizontal="center" vertical="center"/>
    </xf>
    <xf numFmtId="0" fontId="6" fillId="0" borderId="47" xfId="0" applyFont="1" applyBorder="1" applyAlignment="1">
      <alignment horizontal="center" vertical="center"/>
    </xf>
    <xf numFmtId="0" fontId="2" fillId="0" borderId="3" xfId="0" applyFont="1" applyBorder="1" applyAlignment="1">
      <alignment vertical="center" wrapText="1"/>
    </xf>
    <xf numFmtId="0" fontId="2" fillId="0" borderId="2" xfId="0" applyFont="1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177" fontId="0" fillId="0" borderId="3" xfId="0" applyNumberFormat="1" applyBorder="1" applyAlignment="1">
      <alignment vertical="center"/>
    </xf>
    <xf numFmtId="177" fontId="0" fillId="0" borderId="3" xfId="0" applyNumberFormat="1" applyBorder="1">
      <alignment vertical="center"/>
    </xf>
    <xf numFmtId="177" fontId="0" fillId="0" borderId="2" xfId="0" applyNumberFormat="1" applyBorder="1">
      <alignment vertical="center"/>
    </xf>
    <xf numFmtId="0" fontId="7" fillId="0" borderId="1" xfId="0" applyFont="1" applyBorder="1" applyAlignment="1">
      <alignment vertical="center" wrapText="1"/>
    </xf>
    <xf numFmtId="0" fontId="2" fillId="0" borderId="7" xfId="0" applyFont="1" applyBorder="1" applyAlignment="1">
      <alignment vertical="center" wrapText="1"/>
    </xf>
    <xf numFmtId="0" fontId="0" fillId="0" borderId="6" xfId="0" applyBorder="1" applyAlignment="1">
      <alignment vertical="center"/>
    </xf>
    <xf numFmtId="0" fontId="0" fillId="0" borderId="3" xfId="0" applyBorder="1" applyAlignment="1">
      <alignment vertical="center" wrapText="1"/>
    </xf>
    <xf numFmtId="177" fontId="0" fillId="0" borderId="2" xfId="0" applyNumberFormat="1" applyBorder="1" applyAlignment="1">
      <alignment vertical="center"/>
    </xf>
    <xf numFmtId="177" fontId="0" fillId="0" borderId="3" xfId="0" applyNumberFormat="1" applyBorder="1" applyAlignment="1">
      <alignment vertical="center"/>
    </xf>
    <xf numFmtId="177" fontId="0" fillId="0" borderId="4" xfId="0" applyNumberFormat="1" applyBorder="1" applyAlignment="1">
      <alignment vertical="center"/>
    </xf>
    <xf numFmtId="0" fontId="0" fillId="0" borderId="3" xfId="0" applyBorder="1" applyAlignment="1">
      <alignment vertical="center"/>
    </xf>
    <xf numFmtId="176" fontId="0" fillId="0" borderId="4" xfId="0" applyNumberFormat="1" applyBorder="1" applyAlignment="1">
      <alignment vertical="center"/>
    </xf>
    <xf numFmtId="0" fontId="7" fillId="0" borderId="2" xfId="0" applyFont="1" applyBorder="1" applyAlignment="1">
      <alignment vertical="center" wrapText="1"/>
    </xf>
    <xf numFmtId="0" fontId="0" fillId="0" borderId="48" xfId="0" applyBorder="1">
      <alignment vertical="center"/>
    </xf>
    <xf numFmtId="0" fontId="0" fillId="0" borderId="49" xfId="0" applyBorder="1">
      <alignment vertical="center"/>
    </xf>
    <xf numFmtId="0" fontId="7" fillId="0" borderId="50" xfId="0" applyFont="1" applyBorder="1" applyAlignment="1">
      <alignment vertical="center" wrapText="1"/>
    </xf>
    <xf numFmtId="177" fontId="0" fillId="0" borderId="50" xfId="0" applyNumberFormat="1" applyBorder="1">
      <alignment vertical="center"/>
    </xf>
    <xf numFmtId="0" fontId="0" fillId="0" borderId="50" xfId="0" applyBorder="1">
      <alignment vertical="center"/>
    </xf>
    <xf numFmtId="0" fontId="2" fillId="0" borderId="50" xfId="0" applyFont="1" applyBorder="1" applyAlignment="1">
      <alignment vertical="center" wrapText="1"/>
    </xf>
    <xf numFmtId="0" fontId="6" fillId="0" borderId="5" xfId="0" applyFont="1" applyBorder="1" applyAlignment="1">
      <alignment vertical="center"/>
    </xf>
    <xf numFmtId="177" fontId="0" fillId="0" borderId="2" xfId="0" applyNumberFormat="1" applyBorder="1" applyAlignment="1">
      <alignment vertical="center"/>
    </xf>
    <xf numFmtId="0" fontId="0" fillId="0" borderId="3" xfId="0" applyBorder="1" applyAlignment="1">
      <alignment vertical="center"/>
    </xf>
    <xf numFmtId="176" fontId="0" fillId="0" borderId="2" xfId="0" applyNumberFormat="1" applyBorder="1" applyAlignment="1">
      <alignment vertical="center"/>
    </xf>
    <xf numFmtId="177" fontId="0" fillId="0" borderId="3" xfId="0" applyNumberFormat="1" applyBorder="1" applyAlignment="1">
      <alignment vertical="center"/>
    </xf>
    <xf numFmtId="0" fontId="6" fillId="0" borderId="47" xfId="0" applyFont="1" applyBorder="1" applyAlignment="1">
      <alignment vertical="center"/>
    </xf>
    <xf numFmtId="177" fontId="0" fillId="0" borderId="3" xfId="0" applyNumberFormat="1" applyBorder="1" applyAlignment="1">
      <alignment vertical="center"/>
    </xf>
    <xf numFmtId="0" fontId="0" fillId="0" borderId="3" xfId="0" applyBorder="1" applyAlignment="1">
      <alignment vertical="center" wrapText="1"/>
    </xf>
    <xf numFmtId="177" fontId="0" fillId="0" borderId="2" xfId="0" applyNumberFormat="1" applyBorder="1" applyAlignment="1">
      <alignment vertical="center"/>
    </xf>
    <xf numFmtId="177" fontId="0" fillId="0" borderId="3" xfId="0" applyNumberFormat="1" applyBorder="1" applyAlignment="1">
      <alignment vertical="center"/>
    </xf>
    <xf numFmtId="176" fontId="0" fillId="0" borderId="3" xfId="0" applyNumberFormat="1" applyBorder="1" applyAlignment="1">
      <alignment vertical="center"/>
    </xf>
    <xf numFmtId="0" fontId="2" fillId="0" borderId="2" xfId="0" applyFont="1" applyBorder="1" applyAlignment="1">
      <alignment horizontal="left" vertical="center" wrapText="1"/>
    </xf>
    <xf numFmtId="176" fontId="0" fillId="0" borderId="2" xfId="0" applyNumberFormat="1" applyBorder="1" applyAlignment="1">
      <alignment vertical="center"/>
    </xf>
    <xf numFmtId="0" fontId="7" fillId="0" borderId="2" xfId="0" applyFont="1" applyBorder="1" applyAlignment="1">
      <alignment vertical="center" wrapText="1"/>
    </xf>
    <xf numFmtId="176" fontId="0" fillId="0" borderId="4" xfId="0" applyNumberFormat="1" applyBorder="1" applyAlignment="1">
      <alignment vertical="center"/>
    </xf>
    <xf numFmtId="0" fontId="6" fillId="0" borderId="6" xfId="0" applyFont="1" applyBorder="1" applyAlignment="1">
      <alignment vertical="center"/>
    </xf>
    <xf numFmtId="0" fontId="0" fillId="0" borderId="11" xfId="0" applyBorder="1" applyAlignment="1">
      <alignment vertical="center"/>
    </xf>
    <xf numFmtId="0" fontId="6" fillId="0" borderId="31" xfId="0" applyFont="1" applyBorder="1" applyAlignment="1">
      <alignment vertical="center"/>
    </xf>
    <xf numFmtId="0" fontId="0" fillId="0" borderId="3" xfId="0" applyBorder="1" applyAlignment="1">
      <alignment vertical="center"/>
    </xf>
    <xf numFmtId="0" fontId="0" fillId="0" borderId="49" xfId="0" applyBorder="1" applyAlignment="1">
      <alignment vertical="center"/>
    </xf>
    <xf numFmtId="178" fontId="0" fillId="0" borderId="0" xfId="0" applyNumberFormat="1">
      <alignment vertical="center"/>
    </xf>
    <xf numFmtId="176" fontId="0" fillId="0" borderId="50" xfId="0" applyNumberFormat="1" applyBorder="1" applyAlignment="1">
      <alignment vertical="center"/>
    </xf>
    <xf numFmtId="177" fontId="0" fillId="0" borderId="50" xfId="0" applyNumberFormat="1" applyBorder="1" applyAlignment="1">
      <alignment vertical="center"/>
    </xf>
    <xf numFmtId="0" fontId="6" fillId="0" borderId="21" xfId="0" applyFont="1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3" xfId="0" applyBorder="1" applyAlignment="1">
      <alignment vertical="center"/>
    </xf>
    <xf numFmtId="0" fontId="0" fillId="0" borderId="3" xfId="0" applyBorder="1" applyAlignment="1">
      <alignment vertical="center" wrapText="1"/>
    </xf>
    <xf numFmtId="0" fontId="7" fillId="0" borderId="2" xfId="0" applyFont="1" applyBorder="1" applyAlignment="1">
      <alignment vertical="center" wrapText="1"/>
    </xf>
    <xf numFmtId="0" fontId="7" fillId="0" borderId="4" xfId="0" applyFont="1" applyBorder="1" applyAlignment="1">
      <alignment vertical="center" wrapText="1"/>
    </xf>
    <xf numFmtId="177" fontId="0" fillId="0" borderId="3" xfId="0" applyNumberFormat="1" applyBorder="1" applyAlignment="1">
      <alignment vertical="center"/>
    </xf>
    <xf numFmtId="0" fontId="7" fillId="0" borderId="3" xfId="0" applyFont="1" applyBorder="1" applyAlignment="1">
      <alignment vertical="center" wrapText="1"/>
    </xf>
    <xf numFmtId="180" fontId="0" fillId="0" borderId="1" xfId="0" applyNumberFormat="1" applyBorder="1">
      <alignment vertical="center"/>
    </xf>
    <xf numFmtId="180" fontId="0" fillId="0" borderId="1" xfId="0" applyNumberFormat="1" applyBorder="1" applyAlignment="1">
      <alignment vertical="center"/>
    </xf>
    <xf numFmtId="180" fontId="0" fillId="0" borderId="50" xfId="0" applyNumberFormat="1" applyBorder="1" applyAlignment="1">
      <alignment vertical="center"/>
    </xf>
    <xf numFmtId="180" fontId="0" fillId="0" borderId="3" xfId="0" applyNumberFormat="1" applyBorder="1">
      <alignment vertical="center"/>
    </xf>
    <xf numFmtId="180" fontId="6" fillId="0" borderId="46" xfId="0" applyNumberFormat="1" applyFont="1" applyBorder="1" applyAlignment="1">
      <alignment horizontal="right" vertical="center"/>
    </xf>
    <xf numFmtId="180" fontId="6" fillId="0" borderId="37" xfId="0" applyNumberFormat="1" applyFont="1" applyBorder="1" applyAlignment="1">
      <alignment horizontal="right" vertical="center"/>
    </xf>
    <xf numFmtId="180" fontId="6" fillId="0" borderId="53" xfId="0" applyNumberFormat="1" applyFont="1" applyBorder="1" applyAlignment="1">
      <alignment horizontal="right" vertical="center"/>
    </xf>
    <xf numFmtId="180" fontId="6" fillId="0" borderId="17" xfId="0" applyNumberFormat="1" applyFont="1" applyBorder="1" applyAlignment="1">
      <alignment horizontal="right" vertical="center"/>
    </xf>
    <xf numFmtId="180" fontId="6" fillId="0" borderId="51" xfId="0" applyNumberFormat="1" applyFont="1" applyBorder="1" applyAlignment="1">
      <alignment horizontal="right" vertical="center"/>
    </xf>
    <xf numFmtId="180" fontId="5" fillId="0" borderId="54" xfId="0" applyNumberFormat="1" applyFont="1" applyBorder="1">
      <alignment vertical="center"/>
    </xf>
    <xf numFmtId="0" fontId="0" fillId="0" borderId="2" xfId="0" applyBorder="1" applyAlignment="1">
      <alignment vertical="center"/>
    </xf>
    <xf numFmtId="0" fontId="7" fillId="0" borderId="19" xfId="0" applyFont="1" applyBorder="1">
      <alignment vertical="center"/>
    </xf>
    <xf numFmtId="0" fontId="7" fillId="0" borderId="22" xfId="0" applyFont="1" applyBorder="1">
      <alignment vertical="center"/>
    </xf>
    <xf numFmtId="0" fontId="7" fillId="0" borderId="2" xfId="0" applyFont="1" applyBorder="1">
      <alignment vertical="center"/>
    </xf>
    <xf numFmtId="0" fontId="7" fillId="0" borderId="1" xfId="0" applyFont="1" applyBorder="1" applyAlignment="1">
      <alignment horizontal="left" vertical="center" wrapText="1"/>
    </xf>
    <xf numFmtId="0" fontId="7" fillId="0" borderId="3" xfId="0" applyFont="1" applyBorder="1">
      <alignment vertical="center"/>
    </xf>
    <xf numFmtId="0" fontId="7" fillId="0" borderId="3" xfId="0" applyFont="1" applyBorder="1" applyAlignment="1">
      <alignment horizontal="left" vertical="center" wrapText="1"/>
    </xf>
    <xf numFmtId="0" fontId="7" fillId="0" borderId="20" xfId="0" applyFont="1" applyBorder="1">
      <alignment vertical="center"/>
    </xf>
    <xf numFmtId="0" fontId="7" fillId="0" borderId="1" xfId="0" applyFont="1" applyBorder="1">
      <alignment vertical="center"/>
    </xf>
    <xf numFmtId="0" fontId="7" fillId="0" borderId="23" xfId="0" applyFont="1" applyBorder="1">
      <alignment vertical="center"/>
    </xf>
    <xf numFmtId="0" fontId="7" fillId="0" borderId="4" xfId="0" applyFont="1" applyBorder="1">
      <alignment vertical="center"/>
    </xf>
    <xf numFmtId="0" fontId="7" fillId="0" borderId="55" xfId="0" applyFont="1" applyBorder="1">
      <alignment vertical="center"/>
    </xf>
    <xf numFmtId="0" fontId="7" fillId="0" borderId="56" xfId="0" applyFont="1" applyBorder="1" applyAlignment="1">
      <alignment vertical="center" wrapText="1"/>
    </xf>
    <xf numFmtId="0" fontId="7" fillId="0" borderId="0" xfId="0" applyFont="1" applyBorder="1">
      <alignment vertical="center"/>
    </xf>
    <xf numFmtId="0" fontId="7" fillId="0" borderId="0" xfId="0" applyFont="1" applyBorder="1" applyAlignment="1">
      <alignment vertical="center" wrapText="1"/>
    </xf>
    <xf numFmtId="177" fontId="0" fillId="0" borderId="0" xfId="0" applyNumberFormat="1" applyBorder="1" applyAlignment="1">
      <alignment vertical="center"/>
    </xf>
    <xf numFmtId="180" fontId="0" fillId="0" borderId="0" xfId="0" applyNumberFormat="1" applyBorder="1" applyAlignment="1">
      <alignment vertical="center"/>
    </xf>
    <xf numFmtId="0" fontId="7" fillId="0" borderId="11" xfId="0" applyFont="1" applyBorder="1">
      <alignment vertical="center"/>
    </xf>
    <xf numFmtId="0" fontId="7" fillId="0" borderId="12" xfId="0" applyFont="1" applyBorder="1">
      <alignment vertical="center"/>
    </xf>
    <xf numFmtId="0" fontId="7" fillId="0" borderId="7" xfId="0" applyFont="1" applyBorder="1" applyAlignment="1">
      <alignment vertical="center" wrapText="1"/>
    </xf>
    <xf numFmtId="0" fontId="7" fillId="0" borderId="57" xfId="0" applyFont="1" applyBorder="1">
      <alignment vertical="center"/>
    </xf>
    <xf numFmtId="0" fontId="7" fillId="0" borderId="49" xfId="0" applyFont="1" applyBorder="1">
      <alignment vertical="center"/>
    </xf>
    <xf numFmtId="181" fontId="0" fillId="0" borderId="1" xfId="0" applyNumberFormat="1" applyBorder="1">
      <alignment vertical="center"/>
    </xf>
    <xf numFmtId="181" fontId="0" fillId="0" borderId="2" xfId="0" applyNumberFormat="1" applyBorder="1">
      <alignment vertical="center"/>
    </xf>
    <xf numFmtId="181" fontId="0" fillId="0" borderId="3" xfId="0" applyNumberFormat="1" applyBorder="1" applyAlignment="1">
      <alignment vertical="center"/>
    </xf>
    <xf numFmtId="181" fontId="0" fillId="0" borderId="1" xfId="0" applyNumberFormat="1" applyBorder="1" applyAlignment="1">
      <alignment vertical="center"/>
    </xf>
    <xf numFmtId="181" fontId="0" fillId="0" borderId="2" xfId="0" applyNumberFormat="1" applyBorder="1" applyAlignment="1">
      <alignment vertical="center"/>
    </xf>
    <xf numFmtId="181" fontId="0" fillId="0" borderId="50" xfId="0" applyNumberFormat="1" applyBorder="1" applyAlignment="1">
      <alignment vertical="center"/>
    </xf>
    <xf numFmtId="181" fontId="0" fillId="0" borderId="4" xfId="0" applyNumberFormat="1" applyBorder="1" applyAlignment="1">
      <alignment vertical="center"/>
    </xf>
    <xf numFmtId="181" fontId="0" fillId="0" borderId="50" xfId="0" applyNumberFormat="1" applyBorder="1">
      <alignment vertical="center"/>
    </xf>
    <xf numFmtId="181" fontId="5" fillId="0" borderId="25" xfId="0" applyNumberFormat="1" applyFont="1" applyBorder="1">
      <alignment vertical="center"/>
    </xf>
    <xf numFmtId="0" fontId="6" fillId="0" borderId="44" xfId="0" applyFont="1" applyBorder="1" applyAlignment="1">
      <alignment vertical="center"/>
    </xf>
    <xf numFmtId="0" fontId="0" fillId="0" borderId="42" xfId="0" applyBorder="1" applyAlignment="1">
      <alignment vertical="center"/>
    </xf>
    <xf numFmtId="0" fontId="6" fillId="0" borderId="21" xfId="0" applyFont="1" applyBorder="1" applyAlignment="1">
      <alignment vertical="center"/>
    </xf>
    <xf numFmtId="0" fontId="0" fillId="0" borderId="11" xfId="0" applyBorder="1" applyAlignment="1">
      <alignment vertical="center"/>
    </xf>
    <xf numFmtId="0" fontId="6" fillId="0" borderId="41" xfId="0" applyFont="1" applyBorder="1" applyAlignment="1">
      <alignment vertical="center"/>
    </xf>
    <xf numFmtId="179" fontId="6" fillId="0" borderId="21" xfId="0" applyNumberFormat="1" applyFont="1" applyBorder="1" applyAlignment="1">
      <alignment vertical="center"/>
    </xf>
    <xf numFmtId="179" fontId="0" fillId="0" borderId="11" xfId="0" applyNumberFormat="1" applyBorder="1" applyAlignment="1">
      <alignment vertical="center"/>
    </xf>
    <xf numFmtId="0" fontId="5" fillId="0" borderId="24" xfId="0" applyFont="1" applyBorder="1" applyAlignment="1">
      <alignment horizontal="center" vertical="center"/>
    </xf>
    <xf numFmtId="0" fontId="5" fillId="0" borderId="25" xfId="0" applyFont="1" applyBorder="1" applyAlignment="1">
      <alignment horizontal="center" vertical="center"/>
    </xf>
    <xf numFmtId="0" fontId="5" fillId="0" borderId="30" xfId="0" applyFont="1" applyBorder="1" applyAlignment="1">
      <alignment horizontal="center" vertical="center"/>
    </xf>
    <xf numFmtId="0" fontId="6" fillId="0" borderId="31" xfId="0" applyFont="1" applyBorder="1" applyAlignment="1">
      <alignment vertical="center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5" fillId="0" borderId="35" xfId="0" applyFont="1" applyBorder="1" applyAlignment="1">
      <alignment horizontal="center" vertical="center"/>
    </xf>
    <xf numFmtId="0" fontId="0" fillId="0" borderId="36" xfId="0" applyBorder="1" applyAlignment="1">
      <alignment horizontal="center" vertical="center"/>
    </xf>
    <xf numFmtId="0" fontId="5" fillId="0" borderId="28" xfId="0" applyFont="1" applyBorder="1" applyAlignment="1">
      <alignment horizontal="center" vertical="center"/>
    </xf>
    <xf numFmtId="0" fontId="5" fillId="0" borderId="14" xfId="0" applyFont="1" applyBorder="1" applyAlignment="1">
      <alignment vertical="center"/>
    </xf>
    <xf numFmtId="0" fontId="5" fillId="0" borderId="15" xfId="0" applyFont="1" applyBorder="1" applyAlignment="1">
      <alignment vertical="center"/>
    </xf>
    <xf numFmtId="176" fontId="5" fillId="0" borderId="1" xfId="0" applyNumberFormat="1" applyFont="1" applyBorder="1" applyAlignment="1">
      <alignment horizontal="center" vertical="center" wrapText="1"/>
    </xf>
    <xf numFmtId="176" fontId="5" fillId="0" borderId="2" xfId="0" applyNumberFormat="1" applyFont="1" applyBorder="1" applyAlignment="1">
      <alignment horizontal="center" vertical="center" wrapText="1"/>
    </xf>
    <xf numFmtId="0" fontId="5" fillId="0" borderId="29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39" xfId="0" applyFont="1" applyBorder="1" applyAlignment="1">
      <alignment horizontal="center" vertical="center"/>
    </xf>
    <xf numFmtId="0" fontId="5" fillId="0" borderId="38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0" fillId="0" borderId="45" xfId="0" applyBorder="1" applyAlignment="1">
      <alignment horizontal="center" vertical="center" wrapText="1"/>
    </xf>
    <xf numFmtId="0" fontId="5" fillId="0" borderId="51" xfId="0" applyFont="1" applyBorder="1" applyAlignment="1">
      <alignment horizontal="center" vertical="center" wrapText="1"/>
    </xf>
    <xf numFmtId="0" fontId="0" fillId="0" borderId="52" xfId="0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177" fontId="5" fillId="0" borderId="14" xfId="0" applyNumberFormat="1" applyFont="1" applyBorder="1" applyAlignment="1">
      <alignment horizontal="center" vertical="center" wrapText="1"/>
    </xf>
    <xf numFmtId="177" fontId="5" fillId="0" borderId="1" xfId="0" applyNumberFormat="1" applyFont="1" applyBorder="1" applyAlignment="1">
      <alignment horizontal="center" vertical="center" wrapText="1"/>
    </xf>
    <xf numFmtId="176" fontId="5" fillId="0" borderId="34" xfId="0" applyNumberFormat="1" applyFont="1" applyBorder="1" applyAlignment="1">
      <alignment horizontal="center" vertical="center" wrapText="1"/>
    </xf>
    <xf numFmtId="176" fontId="0" fillId="0" borderId="4" xfId="0" applyNumberFormat="1" applyBorder="1" applyAlignment="1">
      <alignment horizontal="center" vertical="center" wrapText="1"/>
    </xf>
    <xf numFmtId="0" fontId="7" fillId="0" borderId="6" xfId="0" applyFont="1" applyBorder="1" applyAlignment="1">
      <alignment vertical="center"/>
    </xf>
    <xf numFmtId="0" fontId="7" fillId="0" borderId="7" xfId="0" applyFont="1" applyBorder="1" applyAlignment="1">
      <alignment vertical="center"/>
    </xf>
    <xf numFmtId="0" fontId="7" fillId="0" borderId="21" xfId="0" applyFont="1" applyBorder="1" applyAlignment="1">
      <alignment vertical="center"/>
    </xf>
    <xf numFmtId="0" fontId="7" fillId="0" borderId="11" xfId="0" applyFont="1" applyBorder="1" applyAlignment="1">
      <alignment vertical="center"/>
    </xf>
    <xf numFmtId="0" fontId="2" fillId="0" borderId="18" xfId="0" applyFont="1" applyBorder="1" applyAlignment="1">
      <alignment vertical="center"/>
    </xf>
    <xf numFmtId="0" fontId="7" fillId="0" borderId="9" xfId="0" applyFont="1" applyBorder="1" applyAlignment="1">
      <alignment vertical="center"/>
    </xf>
    <xf numFmtId="0" fontId="7" fillId="0" borderId="10" xfId="0" applyFont="1" applyBorder="1" applyAlignment="1">
      <alignment vertical="center"/>
    </xf>
    <xf numFmtId="0" fontId="5" fillId="0" borderId="18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36" xfId="0" applyFont="1" applyBorder="1" applyAlignment="1">
      <alignment horizontal="center" vertical="center"/>
    </xf>
    <xf numFmtId="0" fontId="5" fillId="0" borderId="33" xfId="0" applyFont="1" applyBorder="1" applyAlignment="1">
      <alignment horizontal="center" vertical="center"/>
    </xf>
    <xf numFmtId="177" fontId="5" fillId="0" borderId="34" xfId="0" applyNumberFormat="1" applyFont="1" applyBorder="1" applyAlignment="1">
      <alignment horizontal="center" vertical="center" wrapText="1"/>
    </xf>
    <xf numFmtId="177" fontId="5" fillId="0" borderId="4" xfId="0" applyNumberFormat="1" applyFont="1" applyBorder="1" applyAlignment="1">
      <alignment horizontal="center" vertical="center" wrapText="1"/>
    </xf>
    <xf numFmtId="177" fontId="0" fillId="0" borderId="2" xfId="0" applyNumberFormat="1" applyBorder="1" applyAlignment="1">
      <alignment vertical="center"/>
    </xf>
    <xf numFmtId="0" fontId="0" fillId="0" borderId="3" xfId="0" applyBorder="1" applyAlignment="1">
      <alignment vertical="center"/>
    </xf>
    <xf numFmtId="181" fontId="0" fillId="0" borderId="2" xfId="0" applyNumberFormat="1" applyBorder="1" applyAlignment="1">
      <alignment vertical="center"/>
    </xf>
    <xf numFmtId="181" fontId="0" fillId="0" borderId="3" xfId="0" applyNumberFormat="1" applyBorder="1" applyAlignment="1">
      <alignment vertical="center"/>
    </xf>
    <xf numFmtId="0" fontId="5" fillId="0" borderId="21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181" fontId="5" fillId="0" borderId="34" xfId="0" applyNumberFormat="1" applyFont="1" applyBorder="1" applyAlignment="1">
      <alignment horizontal="center" vertical="center" wrapText="1"/>
    </xf>
    <xf numFmtId="181" fontId="0" fillId="0" borderId="4" xfId="0" applyNumberFormat="1" applyBorder="1" applyAlignment="1">
      <alignment horizontal="center" vertical="center" wrapText="1"/>
    </xf>
    <xf numFmtId="0" fontId="0" fillId="0" borderId="18" xfId="0" applyBorder="1" applyAlignment="1">
      <alignment vertical="center"/>
    </xf>
    <xf numFmtId="0" fontId="0" fillId="0" borderId="9" xfId="0" applyBorder="1" applyAlignment="1">
      <alignment vertical="center"/>
    </xf>
    <xf numFmtId="0" fontId="0" fillId="0" borderId="10" xfId="0" applyBorder="1" applyAlignment="1">
      <alignment vertical="center"/>
    </xf>
    <xf numFmtId="0" fontId="0" fillId="0" borderId="6" xfId="0" applyBorder="1" applyAlignment="1">
      <alignment vertical="center"/>
    </xf>
    <xf numFmtId="0" fontId="0" fillId="0" borderId="7" xfId="0" applyBorder="1" applyAlignment="1">
      <alignment vertical="center"/>
    </xf>
    <xf numFmtId="0" fontId="0" fillId="0" borderId="2" xfId="0" applyBorder="1" applyAlignment="1">
      <alignment vertical="center" wrapText="1"/>
    </xf>
    <xf numFmtId="0" fontId="0" fillId="0" borderId="3" xfId="0" applyBorder="1" applyAlignment="1">
      <alignment vertical="center" wrapText="1"/>
    </xf>
    <xf numFmtId="176" fontId="0" fillId="0" borderId="2" xfId="0" applyNumberFormat="1" applyBorder="1" applyAlignment="1">
      <alignment vertical="center"/>
    </xf>
    <xf numFmtId="0" fontId="0" fillId="0" borderId="1" xfId="0" applyBorder="1" applyAlignment="1">
      <alignment vertical="center"/>
    </xf>
    <xf numFmtId="0" fontId="0" fillId="0" borderId="16" xfId="0" applyBorder="1" applyAlignment="1">
      <alignment vertical="center"/>
    </xf>
    <xf numFmtId="177" fontId="0" fillId="0" borderId="4" xfId="0" applyNumberFormat="1" applyBorder="1" applyAlignment="1">
      <alignment vertical="center"/>
    </xf>
    <xf numFmtId="0" fontId="0" fillId="0" borderId="4" xfId="0" applyBorder="1" applyAlignment="1">
      <alignment vertical="center"/>
    </xf>
    <xf numFmtId="0" fontId="7" fillId="0" borderId="2" xfId="0" applyFont="1" applyBorder="1" applyAlignment="1">
      <alignment vertical="center" wrapText="1"/>
    </xf>
    <xf numFmtId="0" fontId="7" fillId="0" borderId="4" xfId="0" applyFont="1" applyBorder="1" applyAlignment="1">
      <alignment vertical="center" wrapText="1"/>
    </xf>
    <xf numFmtId="177" fontId="0" fillId="0" borderId="3" xfId="0" applyNumberFormat="1" applyBorder="1" applyAlignment="1">
      <alignment vertical="center"/>
    </xf>
    <xf numFmtId="0" fontId="7" fillId="0" borderId="3" xfId="0" applyFont="1" applyBorder="1" applyAlignment="1">
      <alignment vertical="center" wrapText="1"/>
    </xf>
    <xf numFmtId="181" fontId="0" fillId="0" borderId="4" xfId="0" applyNumberFormat="1" applyBorder="1" applyAlignment="1">
      <alignment vertical="center"/>
    </xf>
    <xf numFmtId="0" fontId="5" fillId="0" borderId="32" xfId="0" applyFont="1" applyBorder="1" applyAlignment="1">
      <alignment horizontal="center" vertical="center"/>
    </xf>
    <xf numFmtId="0" fontId="5" fillId="0" borderId="26" xfId="0" applyFont="1" applyBorder="1" applyAlignment="1">
      <alignment horizontal="center" vertical="center"/>
    </xf>
    <xf numFmtId="0" fontId="5" fillId="0" borderId="27" xfId="0" applyFont="1" applyBorder="1" applyAlignment="1">
      <alignment horizontal="center" vertical="center"/>
    </xf>
    <xf numFmtId="0" fontId="2" fillId="0" borderId="2" xfId="0" applyFont="1" applyBorder="1" applyAlignment="1">
      <alignment vertical="center" wrapText="1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24"/>
  <sheetViews>
    <sheetView tabSelected="1" topLeftCell="A2" workbookViewId="0">
      <selection activeCell="B24" sqref="B24"/>
    </sheetView>
  </sheetViews>
  <sheetFormatPr defaultRowHeight="16.5"/>
  <cols>
    <col min="1" max="1" width="8.625" customWidth="1"/>
    <col min="2" max="2" width="14.375" customWidth="1"/>
    <col min="3" max="5" width="16.625" style="1" customWidth="1"/>
    <col min="6" max="6" width="8.625" customWidth="1"/>
    <col min="7" max="7" width="14.375" customWidth="1"/>
    <col min="8" max="10" width="16.625" style="1" customWidth="1"/>
  </cols>
  <sheetData>
    <row r="1" spans="1:10" ht="26.25">
      <c r="A1" s="136" t="s">
        <v>85</v>
      </c>
      <c r="B1" s="136"/>
      <c r="C1" s="136"/>
      <c r="D1" s="136"/>
      <c r="E1" s="136"/>
      <c r="F1" s="136"/>
      <c r="G1" s="136"/>
      <c r="H1" s="136"/>
      <c r="I1" s="136"/>
      <c r="J1" s="136"/>
    </row>
    <row r="2" spans="1:10">
      <c r="A2" s="137"/>
      <c r="B2" s="137"/>
      <c r="C2" s="137"/>
      <c r="D2" s="137"/>
      <c r="E2" s="137"/>
      <c r="F2" s="137"/>
      <c r="G2" s="137"/>
      <c r="H2" s="137"/>
      <c r="I2" s="137"/>
      <c r="J2" s="137"/>
    </row>
    <row r="3" spans="1:10" ht="17.25" thickBot="1">
      <c r="A3" t="s">
        <v>0</v>
      </c>
    </row>
    <row r="4" spans="1:10" ht="25.5" customHeight="1">
      <c r="A4" s="138" t="s">
        <v>1</v>
      </c>
      <c r="B4" s="139"/>
      <c r="C4" s="139"/>
      <c r="D4" s="139"/>
      <c r="E4" s="139"/>
      <c r="F4" s="140" t="s">
        <v>7</v>
      </c>
      <c r="G4" s="141"/>
      <c r="H4" s="141"/>
      <c r="I4" s="141"/>
      <c r="J4" s="142"/>
    </row>
    <row r="5" spans="1:10" ht="25.5" customHeight="1">
      <c r="A5" s="153" t="s">
        <v>2</v>
      </c>
      <c r="B5" s="146"/>
      <c r="C5" s="143" t="s">
        <v>55</v>
      </c>
      <c r="D5" s="143" t="s">
        <v>56</v>
      </c>
      <c r="E5" s="149" t="s">
        <v>29</v>
      </c>
      <c r="F5" s="145" t="s">
        <v>2</v>
      </c>
      <c r="G5" s="146"/>
      <c r="H5" s="143" t="s">
        <v>55</v>
      </c>
      <c r="I5" s="143" t="s">
        <v>56</v>
      </c>
      <c r="J5" s="151" t="s">
        <v>29</v>
      </c>
    </row>
    <row r="6" spans="1:10" ht="25.5" customHeight="1" thickBot="1">
      <c r="A6" s="154" t="s">
        <v>27</v>
      </c>
      <c r="B6" s="155"/>
      <c r="C6" s="144"/>
      <c r="D6" s="144"/>
      <c r="E6" s="150"/>
      <c r="F6" s="147" t="s">
        <v>27</v>
      </c>
      <c r="G6" s="148"/>
      <c r="H6" s="144"/>
      <c r="I6" s="144"/>
      <c r="J6" s="152"/>
    </row>
    <row r="7" spans="1:10" ht="29.25" customHeight="1" thickTop="1">
      <c r="A7" s="129" t="s">
        <v>19</v>
      </c>
      <c r="B7" s="126"/>
      <c r="C7" s="20">
        <f>C8</f>
        <v>52800000</v>
      </c>
      <c r="D7" s="20">
        <f>D8</f>
        <v>52800000</v>
      </c>
      <c r="E7" s="88">
        <f>C7-D7</f>
        <v>0</v>
      </c>
      <c r="F7" s="125" t="s">
        <v>21</v>
      </c>
      <c r="G7" s="126"/>
      <c r="H7" s="20">
        <f>SUM(H8:H10)</f>
        <v>225073000</v>
      </c>
      <c r="I7" s="20">
        <f>SUM(I8:I10)</f>
        <v>208030000</v>
      </c>
      <c r="J7" s="90">
        <f>H7-I7</f>
        <v>17043000</v>
      </c>
    </row>
    <row r="8" spans="1:10" ht="29.25" customHeight="1">
      <c r="A8" s="17"/>
      <c r="B8" s="68" t="s">
        <v>20</v>
      </c>
      <c r="C8" s="21">
        <v>52800000</v>
      </c>
      <c r="D8" s="21">
        <v>52800000</v>
      </c>
      <c r="E8" s="89">
        <f t="shared" ref="E8:E12" si="0">C8-D8</f>
        <v>0</v>
      </c>
      <c r="F8" s="23"/>
      <c r="G8" s="68" t="s">
        <v>22</v>
      </c>
      <c r="H8" s="21">
        <v>192926000</v>
      </c>
      <c r="I8" s="21">
        <v>177083000</v>
      </c>
      <c r="J8" s="91">
        <f>H8-I8</f>
        <v>15843000</v>
      </c>
    </row>
    <row r="9" spans="1:10" ht="29.25" customHeight="1">
      <c r="A9" s="130" t="s">
        <v>48</v>
      </c>
      <c r="B9" s="131"/>
      <c r="C9" s="21">
        <f>C10</f>
        <v>240000000</v>
      </c>
      <c r="D9" s="21">
        <f>D10</f>
        <v>200000000</v>
      </c>
      <c r="E9" s="89">
        <f t="shared" si="0"/>
        <v>40000000</v>
      </c>
      <c r="F9" s="30"/>
      <c r="G9" s="68" t="s">
        <v>50</v>
      </c>
      <c r="H9" s="21">
        <v>4700000</v>
      </c>
      <c r="I9" s="21">
        <v>3500000</v>
      </c>
      <c r="J9" s="91">
        <f t="shared" ref="J9:J10" si="1">H9-I9</f>
        <v>1200000</v>
      </c>
    </row>
    <row r="10" spans="1:10" ht="29.25" customHeight="1">
      <c r="A10" s="29"/>
      <c r="B10" s="68" t="s">
        <v>49</v>
      </c>
      <c r="C10" s="21">
        <v>240000000</v>
      </c>
      <c r="D10" s="21">
        <v>200000000</v>
      </c>
      <c r="E10" s="89">
        <f t="shared" si="0"/>
        <v>40000000</v>
      </c>
      <c r="F10" s="30"/>
      <c r="G10" s="68" t="s">
        <v>51</v>
      </c>
      <c r="H10" s="21">
        <v>27447000</v>
      </c>
      <c r="I10" s="21">
        <v>27447000</v>
      </c>
      <c r="J10" s="91">
        <f t="shared" si="1"/>
        <v>0</v>
      </c>
    </row>
    <row r="11" spans="1:10" ht="29.25" customHeight="1">
      <c r="A11" s="127" t="s">
        <v>86</v>
      </c>
      <c r="B11" s="128"/>
      <c r="C11" s="21">
        <f>C12</f>
        <v>1000000</v>
      </c>
      <c r="D11" s="21">
        <f>D12</f>
        <v>1000000</v>
      </c>
      <c r="E11" s="89">
        <f t="shared" si="0"/>
        <v>0</v>
      </c>
      <c r="F11" s="70" t="s">
        <v>24</v>
      </c>
      <c r="G11" s="69"/>
      <c r="H11" s="21">
        <f>H12</f>
        <v>34300000</v>
      </c>
      <c r="I11" s="21">
        <f>I12</f>
        <v>5300000</v>
      </c>
      <c r="J11" s="91">
        <f t="shared" ref="J11:J14" si="2">H11-I11</f>
        <v>29000000</v>
      </c>
    </row>
    <row r="12" spans="1:10" ht="29.25" customHeight="1">
      <c r="A12" s="18"/>
      <c r="B12" s="68" t="s">
        <v>86</v>
      </c>
      <c r="C12" s="21">
        <v>1000000</v>
      </c>
      <c r="D12" s="21">
        <v>1000000</v>
      </c>
      <c r="E12" s="89">
        <f t="shared" si="0"/>
        <v>0</v>
      </c>
      <c r="F12" s="19"/>
      <c r="G12" s="68" t="s">
        <v>25</v>
      </c>
      <c r="H12" s="21">
        <v>34300000</v>
      </c>
      <c r="I12" s="21">
        <v>5300000</v>
      </c>
      <c r="J12" s="91">
        <f t="shared" si="2"/>
        <v>29000000</v>
      </c>
    </row>
    <row r="13" spans="1:10" ht="29.25" customHeight="1">
      <c r="A13" s="127" t="s">
        <v>84</v>
      </c>
      <c r="B13" s="128"/>
      <c r="C13" s="21">
        <f>C14</f>
        <v>14700000</v>
      </c>
      <c r="D13" s="21">
        <f>D14</f>
        <v>0</v>
      </c>
      <c r="E13" s="89">
        <f t="shared" ref="E13:E15" si="3">C13-D13</f>
        <v>14700000</v>
      </c>
      <c r="F13" s="70" t="s">
        <v>26</v>
      </c>
      <c r="G13" s="69"/>
      <c r="H13" s="21">
        <f>SUM(H14:H16)</f>
        <v>56057000</v>
      </c>
      <c r="I13" s="21">
        <f>SUM(I14:I16)</f>
        <v>47400000</v>
      </c>
      <c r="J13" s="91">
        <f t="shared" si="2"/>
        <v>8657000</v>
      </c>
    </row>
    <row r="14" spans="1:10" ht="29.25" customHeight="1">
      <c r="A14" s="18"/>
      <c r="B14" s="68" t="s">
        <v>84</v>
      </c>
      <c r="C14" s="21">
        <v>14700000</v>
      </c>
      <c r="D14" s="21">
        <v>0</v>
      </c>
      <c r="E14" s="89">
        <f t="shared" si="3"/>
        <v>14700000</v>
      </c>
      <c r="F14" s="24"/>
      <c r="G14" s="68" t="s">
        <v>23</v>
      </c>
      <c r="H14" s="21">
        <v>27600000</v>
      </c>
      <c r="I14" s="21">
        <v>26400000</v>
      </c>
      <c r="J14" s="91">
        <f t="shared" si="2"/>
        <v>1200000</v>
      </c>
    </row>
    <row r="15" spans="1:10" ht="29.25" customHeight="1">
      <c r="A15" s="76" t="s">
        <v>66</v>
      </c>
      <c r="B15" s="77"/>
      <c r="C15" s="21">
        <f>C16</f>
        <v>7430000</v>
      </c>
      <c r="D15" s="21">
        <f>D16</f>
        <v>7430000</v>
      </c>
      <c r="E15" s="89">
        <f t="shared" si="3"/>
        <v>0</v>
      </c>
      <c r="F15" s="58"/>
      <c r="G15" s="28" t="s">
        <v>26</v>
      </c>
      <c r="H15" s="27">
        <v>28457000</v>
      </c>
      <c r="I15" s="27">
        <v>21000000</v>
      </c>
      <c r="J15" s="92">
        <f t="shared" ref="J15" si="4">H15-I15</f>
        <v>7457000</v>
      </c>
    </row>
    <row r="16" spans="1:10" ht="29.25" customHeight="1">
      <c r="A16" s="17"/>
      <c r="B16" s="68" t="s">
        <v>66</v>
      </c>
      <c r="C16" s="21">
        <v>7430000</v>
      </c>
      <c r="D16" s="21">
        <v>7430000</v>
      </c>
      <c r="E16" s="89">
        <f>C16-D16</f>
        <v>0</v>
      </c>
      <c r="F16" s="58"/>
      <c r="G16" s="28"/>
      <c r="H16" s="27"/>
      <c r="I16" s="27"/>
      <c r="J16" s="92"/>
    </row>
    <row r="17" spans="1:10" ht="29.25" customHeight="1">
      <c r="A17" s="17"/>
      <c r="B17" s="68"/>
      <c r="C17" s="21"/>
      <c r="D17" s="21"/>
      <c r="E17" s="89"/>
      <c r="F17" s="70" t="s">
        <v>67</v>
      </c>
      <c r="G17" s="69"/>
      <c r="H17" s="21">
        <f>H18</f>
        <v>500000</v>
      </c>
      <c r="I17" s="21">
        <f>I18</f>
        <v>500000</v>
      </c>
      <c r="J17" s="92">
        <f>H17-I17</f>
        <v>0</v>
      </c>
    </row>
    <row r="18" spans="1:10" ht="29.25" customHeight="1">
      <c r="A18" s="18"/>
      <c r="B18" s="68"/>
      <c r="C18" s="21"/>
      <c r="D18" s="21"/>
      <c r="E18" s="89"/>
      <c r="F18" s="30"/>
      <c r="G18" s="53" t="s">
        <v>67</v>
      </c>
      <c r="H18" s="27">
        <v>500000</v>
      </c>
      <c r="I18" s="27">
        <v>500000</v>
      </c>
      <c r="J18" s="92">
        <f t="shared" ref="J18" si="5">H18-I18</f>
        <v>0</v>
      </c>
    </row>
    <row r="19" spans="1:10" ht="29.25" customHeight="1" thickBot="1">
      <c r="A19" s="18"/>
      <c r="B19" s="68"/>
      <c r="C19" s="21"/>
      <c r="D19" s="21"/>
      <c r="E19" s="89"/>
      <c r="F19" s="135"/>
      <c r="G19" s="128"/>
      <c r="H19" s="27"/>
      <c r="I19" s="27"/>
      <c r="J19" s="92"/>
    </row>
    <row r="20" spans="1:10" ht="29.25" customHeight="1" thickTop="1" thickBot="1">
      <c r="A20" s="132" t="s">
        <v>8</v>
      </c>
      <c r="B20" s="133"/>
      <c r="C20" s="22">
        <f>C7+C9+C11+C13+C15</f>
        <v>315930000</v>
      </c>
      <c r="D20" s="22">
        <f t="shared" ref="D20:E20" si="6">D7+D9+D11+D13+D15</f>
        <v>261230000</v>
      </c>
      <c r="E20" s="22">
        <f t="shared" si="6"/>
        <v>54700000</v>
      </c>
      <c r="F20" s="134" t="s">
        <v>9</v>
      </c>
      <c r="G20" s="133"/>
      <c r="H20" s="14">
        <f>H7+H11+H13+H17</f>
        <v>315930000</v>
      </c>
      <c r="I20" s="14">
        <f>I7+I11+I13+I17</f>
        <v>261230000</v>
      </c>
      <c r="J20" s="93">
        <f>J7+J11+J13+J17</f>
        <v>54700000</v>
      </c>
    </row>
    <row r="21" spans="1:10">
      <c r="A21" s="13"/>
      <c r="B21" s="13"/>
      <c r="C21" s="12"/>
      <c r="D21" s="12"/>
      <c r="E21" s="12"/>
      <c r="F21" s="13"/>
      <c r="G21" s="13"/>
      <c r="H21" s="12"/>
      <c r="I21" s="12"/>
      <c r="J21" s="12"/>
    </row>
    <row r="23" spans="1:10">
      <c r="H23"/>
      <c r="I23"/>
      <c r="J23"/>
    </row>
    <row r="24" spans="1:10">
      <c r="H24"/>
      <c r="I24"/>
      <c r="J24"/>
    </row>
  </sheetData>
  <mergeCells count="22">
    <mergeCell ref="A1:J1"/>
    <mergeCell ref="A2:J2"/>
    <mergeCell ref="A4:E4"/>
    <mergeCell ref="F4:J4"/>
    <mergeCell ref="H5:H6"/>
    <mergeCell ref="I5:I6"/>
    <mergeCell ref="F5:G5"/>
    <mergeCell ref="F6:G6"/>
    <mergeCell ref="E5:E6"/>
    <mergeCell ref="J5:J6"/>
    <mergeCell ref="A5:B5"/>
    <mergeCell ref="A6:B6"/>
    <mergeCell ref="C5:C6"/>
    <mergeCell ref="D5:D6"/>
    <mergeCell ref="F7:G7"/>
    <mergeCell ref="A11:B11"/>
    <mergeCell ref="A7:B7"/>
    <mergeCell ref="A9:B9"/>
    <mergeCell ref="A20:B20"/>
    <mergeCell ref="F20:G20"/>
    <mergeCell ref="A13:B13"/>
    <mergeCell ref="F19:G19"/>
  </mergeCells>
  <phoneticPr fontId="1" type="noConversion"/>
  <pageMargins left="0.51181102362204722" right="0.51181102362204722" top="0.74803149606299213" bottom="0.74803149606299213" header="0.31496062992125984" footer="0.31496062992125984"/>
  <pageSetup paperSize="9" scale="8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F35"/>
  <sheetViews>
    <sheetView topLeftCell="A16" workbookViewId="0">
      <selection activeCell="O26" sqref="O26"/>
    </sheetView>
  </sheetViews>
  <sheetFormatPr defaultRowHeight="16.5"/>
  <cols>
    <col min="1" max="2" width="8.5" customWidth="1"/>
    <col min="3" max="3" width="14.125" customWidth="1"/>
    <col min="4" max="5" width="14.125" style="2" customWidth="1"/>
    <col min="6" max="6" width="14.125" style="1" customWidth="1"/>
  </cols>
  <sheetData>
    <row r="1" spans="1:6" ht="20.25">
      <c r="A1" s="11" t="s">
        <v>5</v>
      </c>
    </row>
    <row r="2" spans="1:6" ht="17.25" thickBot="1"/>
    <row r="3" spans="1:6" ht="30" customHeight="1">
      <c r="A3" s="156" t="s">
        <v>3</v>
      </c>
      <c r="B3" s="157"/>
      <c r="C3" s="157"/>
      <c r="D3" s="158" t="s">
        <v>53</v>
      </c>
      <c r="E3" s="158" t="s">
        <v>54</v>
      </c>
      <c r="F3" s="160" t="s">
        <v>29</v>
      </c>
    </row>
    <row r="4" spans="1:6" ht="30" customHeight="1">
      <c r="A4" s="153" t="s">
        <v>4</v>
      </c>
      <c r="B4" s="146"/>
      <c r="C4" s="146"/>
      <c r="D4" s="159"/>
      <c r="E4" s="159"/>
      <c r="F4" s="161"/>
    </row>
    <row r="5" spans="1:6" ht="30" customHeight="1">
      <c r="A5" s="166" t="s">
        <v>68</v>
      </c>
      <c r="B5" s="167"/>
      <c r="C5" s="168"/>
      <c r="D5" s="5">
        <f>D6</f>
        <v>52800000</v>
      </c>
      <c r="E5" s="5">
        <f>E6</f>
        <v>52800000</v>
      </c>
      <c r="F5" s="84">
        <f>D5-E5</f>
        <v>0</v>
      </c>
    </row>
    <row r="6" spans="1:6" ht="30" customHeight="1">
      <c r="A6" s="95"/>
      <c r="B6" s="162" t="s">
        <v>69</v>
      </c>
      <c r="C6" s="163"/>
      <c r="D6" s="5">
        <f>D7</f>
        <v>52800000</v>
      </c>
      <c r="E6" s="5">
        <f>SUM(E7:E9)</f>
        <v>52800000</v>
      </c>
      <c r="F6" s="84">
        <f>D6-E6</f>
        <v>0</v>
      </c>
    </row>
    <row r="7" spans="1:6" ht="30" customHeight="1">
      <c r="A7" s="96"/>
      <c r="B7" s="97"/>
      <c r="C7" s="98" t="s">
        <v>70</v>
      </c>
      <c r="D7" s="25">
        <v>52800000</v>
      </c>
      <c r="E7" s="25">
        <v>52800000</v>
      </c>
      <c r="F7" s="84">
        <f t="shared" ref="F7" si="0">D7-E7</f>
        <v>0</v>
      </c>
    </row>
    <row r="8" spans="1:6" ht="30" customHeight="1">
      <c r="A8" s="96"/>
      <c r="B8" s="99"/>
      <c r="C8" s="100"/>
      <c r="D8" s="34"/>
      <c r="E8" s="34"/>
      <c r="F8" s="87"/>
    </row>
    <row r="9" spans="1:6" ht="30" customHeight="1">
      <c r="A9" s="96"/>
      <c r="B9" s="99"/>
      <c r="C9" s="100"/>
      <c r="D9" s="34"/>
      <c r="E9" s="34"/>
      <c r="F9" s="87"/>
    </row>
    <row r="10" spans="1:6" ht="30" customHeight="1">
      <c r="A10" s="164" t="s">
        <v>71</v>
      </c>
      <c r="B10" s="165"/>
      <c r="C10" s="163"/>
      <c r="D10" s="25">
        <f>D11</f>
        <v>240000000</v>
      </c>
      <c r="E10" s="25">
        <f>E11</f>
        <v>200000000</v>
      </c>
      <c r="F10" s="84">
        <f t="shared" ref="F10:F11" si="1">D10-E10</f>
        <v>40000000</v>
      </c>
    </row>
    <row r="11" spans="1:6" ht="30" customHeight="1">
      <c r="A11" s="101"/>
      <c r="B11" s="102" t="s">
        <v>72</v>
      </c>
      <c r="C11" s="37"/>
      <c r="D11" s="25">
        <f>D12</f>
        <v>240000000</v>
      </c>
      <c r="E11" s="25">
        <f>E12</f>
        <v>200000000</v>
      </c>
      <c r="F11" s="84">
        <f t="shared" si="1"/>
        <v>40000000</v>
      </c>
    </row>
    <row r="12" spans="1:6" ht="30" customHeight="1">
      <c r="A12" s="101"/>
      <c r="B12" s="99"/>
      <c r="C12" s="37" t="s">
        <v>73</v>
      </c>
      <c r="D12" s="25">
        <v>240000000</v>
      </c>
      <c r="E12" s="25">
        <v>200000000</v>
      </c>
      <c r="F12" s="84">
        <f>D12-E12</f>
        <v>40000000</v>
      </c>
    </row>
    <row r="13" spans="1:6" ht="30" customHeight="1">
      <c r="A13" s="101"/>
      <c r="B13" s="99"/>
      <c r="C13" s="83"/>
      <c r="D13" s="57"/>
      <c r="E13" s="57"/>
      <c r="F13" s="87"/>
    </row>
    <row r="14" spans="1:6" ht="30" customHeight="1">
      <c r="A14" s="101"/>
      <c r="B14" s="99"/>
      <c r="C14" s="83"/>
      <c r="D14" s="59"/>
      <c r="E14" s="59"/>
      <c r="F14" s="87"/>
    </row>
    <row r="15" spans="1:6" ht="30" customHeight="1">
      <c r="A15" s="164" t="s">
        <v>74</v>
      </c>
      <c r="B15" s="165"/>
      <c r="C15" s="163"/>
      <c r="D15" s="25">
        <f>D16</f>
        <v>1000000</v>
      </c>
      <c r="E15" s="25">
        <f>E16</f>
        <v>1000000</v>
      </c>
      <c r="F15" s="85">
        <f t="shared" ref="F15:F20" si="2">D15-E15</f>
        <v>0</v>
      </c>
    </row>
    <row r="16" spans="1:6" ht="30" customHeight="1">
      <c r="A16" s="95"/>
      <c r="B16" s="162" t="s">
        <v>75</v>
      </c>
      <c r="C16" s="163"/>
      <c r="D16" s="25">
        <f>D17</f>
        <v>1000000</v>
      </c>
      <c r="E16" s="25">
        <f>E17</f>
        <v>1000000</v>
      </c>
      <c r="F16" s="85">
        <f t="shared" si="2"/>
        <v>0</v>
      </c>
    </row>
    <row r="17" spans="1:6" ht="30" customHeight="1">
      <c r="A17" s="103"/>
      <c r="B17" s="104"/>
      <c r="C17" s="81" t="s">
        <v>76</v>
      </c>
      <c r="D17" s="25">
        <v>1000000</v>
      </c>
      <c r="E17" s="25">
        <v>1000000</v>
      </c>
      <c r="F17" s="85">
        <f t="shared" si="2"/>
        <v>0</v>
      </c>
    </row>
    <row r="18" spans="1:6" ht="30" customHeight="1">
      <c r="A18" s="105" t="s">
        <v>81</v>
      </c>
      <c r="B18" s="111"/>
      <c r="C18" s="106"/>
      <c r="D18" s="25">
        <f>D19</f>
        <v>14700000</v>
      </c>
      <c r="E18" s="25">
        <v>0</v>
      </c>
      <c r="F18" s="85">
        <f t="shared" si="2"/>
        <v>14700000</v>
      </c>
    </row>
    <row r="19" spans="1:6" ht="30" customHeight="1">
      <c r="A19" s="95"/>
      <c r="B19" s="112" t="s">
        <v>82</v>
      </c>
      <c r="C19" s="113"/>
      <c r="D19" s="25">
        <f>D20</f>
        <v>14700000</v>
      </c>
      <c r="E19" s="25">
        <v>0</v>
      </c>
      <c r="F19" s="85">
        <f t="shared" si="2"/>
        <v>14700000</v>
      </c>
    </row>
    <row r="20" spans="1:6" ht="30" customHeight="1">
      <c r="A20" s="101"/>
      <c r="B20" s="97"/>
      <c r="C20" s="106" t="s">
        <v>83</v>
      </c>
      <c r="D20" s="25">
        <v>14700000</v>
      </c>
      <c r="E20" s="25">
        <v>0</v>
      </c>
      <c r="F20" s="85">
        <f t="shared" si="2"/>
        <v>14700000</v>
      </c>
    </row>
    <row r="21" spans="1:6" ht="30" customHeight="1" thickBot="1">
      <c r="A21" s="114"/>
      <c r="B21" s="115"/>
      <c r="C21" s="49"/>
      <c r="D21" s="75"/>
      <c r="E21" s="75"/>
      <c r="F21" s="86"/>
    </row>
    <row r="22" spans="1:6" ht="30" customHeight="1">
      <c r="A22" s="107"/>
      <c r="B22" s="107"/>
      <c r="C22" s="108"/>
      <c r="D22" s="109"/>
      <c r="E22" s="109"/>
      <c r="F22" s="110"/>
    </row>
    <row r="23" spans="1:6" ht="30" customHeight="1" thickBot="1"/>
    <row r="24" spans="1:6" ht="30" customHeight="1">
      <c r="A24" s="156" t="s">
        <v>3</v>
      </c>
      <c r="B24" s="157"/>
      <c r="C24" s="157"/>
      <c r="D24" s="158" t="s">
        <v>53</v>
      </c>
      <c r="E24" s="158" t="s">
        <v>54</v>
      </c>
      <c r="F24" s="160" t="s">
        <v>28</v>
      </c>
    </row>
    <row r="25" spans="1:6" ht="30" customHeight="1">
      <c r="A25" s="153" t="s">
        <v>4</v>
      </c>
      <c r="B25" s="146"/>
      <c r="C25" s="146"/>
      <c r="D25" s="159"/>
      <c r="E25" s="159"/>
      <c r="F25" s="161"/>
    </row>
    <row r="26" spans="1:6" ht="30" customHeight="1">
      <c r="A26" s="164" t="s">
        <v>77</v>
      </c>
      <c r="B26" s="165"/>
      <c r="C26" s="163"/>
      <c r="D26" s="5">
        <f>D27</f>
        <v>7430000</v>
      </c>
      <c r="E26" s="5">
        <f>E27</f>
        <v>7430000</v>
      </c>
      <c r="F26" s="84">
        <f t="shared" ref="F26:F29" si="3">D26-E26</f>
        <v>0</v>
      </c>
    </row>
    <row r="27" spans="1:6" ht="30" customHeight="1">
      <c r="A27" s="101"/>
      <c r="B27" s="162" t="s">
        <v>78</v>
      </c>
      <c r="C27" s="163"/>
      <c r="D27" s="5">
        <f>SUM(D28:D29)</f>
        <v>7430000</v>
      </c>
      <c r="E27" s="5">
        <f>SUM(E28:E29)</f>
        <v>7430000</v>
      </c>
      <c r="F27" s="84">
        <f t="shared" si="3"/>
        <v>0</v>
      </c>
    </row>
    <row r="28" spans="1:6" ht="30" customHeight="1">
      <c r="A28" s="101"/>
      <c r="B28" s="99"/>
      <c r="C28" s="80" t="s">
        <v>79</v>
      </c>
      <c r="D28" s="36">
        <v>50000</v>
      </c>
      <c r="E28" s="36">
        <v>50000</v>
      </c>
      <c r="F28" s="84">
        <f t="shared" si="3"/>
        <v>0</v>
      </c>
    </row>
    <row r="29" spans="1:6" ht="30" customHeight="1">
      <c r="A29" s="101"/>
      <c r="B29" s="99"/>
      <c r="C29" s="37" t="s">
        <v>80</v>
      </c>
      <c r="D29" s="5">
        <v>7380000</v>
      </c>
      <c r="E29" s="5">
        <v>7380000</v>
      </c>
      <c r="F29" s="84">
        <f t="shared" si="3"/>
        <v>0</v>
      </c>
    </row>
    <row r="30" spans="1:6" ht="30" customHeight="1">
      <c r="A30" s="101"/>
      <c r="B30" s="99"/>
      <c r="C30" s="83"/>
      <c r="D30" s="35"/>
      <c r="E30" s="35"/>
      <c r="F30" s="87"/>
    </row>
    <row r="31" spans="1:6" ht="30" customHeight="1">
      <c r="A31" s="101"/>
      <c r="B31" s="99"/>
      <c r="C31" s="83"/>
      <c r="D31" s="35"/>
      <c r="E31" s="35"/>
      <c r="F31" s="87"/>
    </row>
    <row r="32" spans="1:6" ht="30" customHeight="1" thickBot="1">
      <c r="A32" s="101"/>
      <c r="B32" s="99"/>
      <c r="C32" s="83"/>
      <c r="D32" s="35"/>
      <c r="E32" s="35"/>
      <c r="F32" s="87"/>
    </row>
    <row r="33" spans="1:6" ht="30" customHeight="1" thickTop="1" thickBot="1">
      <c r="A33" s="132" t="s">
        <v>8</v>
      </c>
      <c r="B33" s="133"/>
      <c r="C33" s="133"/>
      <c r="D33" s="15">
        <f>D5+D10+D18+D15+D26</f>
        <v>315930000</v>
      </c>
      <c r="E33" s="15">
        <f>E5+E10+E18+E15+E26</f>
        <v>261230000</v>
      </c>
      <c r="F33" s="15">
        <f t="shared" ref="F33" si="4">F5+F10+F18+F15+F26</f>
        <v>54700000</v>
      </c>
    </row>
    <row r="34" spans="1:6">
      <c r="D34" s="6"/>
      <c r="E34" s="6"/>
      <c r="F34" s="7"/>
    </row>
    <row r="35" spans="1:6">
      <c r="D35" s="6"/>
      <c r="E35" s="6"/>
      <c r="F35" s="7"/>
    </row>
  </sheetData>
  <mergeCells count="18">
    <mergeCell ref="E3:E4"/>
    <mergeCell ref="D3:D4"/>
    <mergeCell ref="F3:F4"/>
    <mergeCell ref="B16:C16"/>
    <mergeCell ref="A33:C33"/>
    <mergeCell ref="A3:C3"/>
    <mergeCell ref="A4:C4"/>
    <mergeCell ref="B27:C27"/>
    <mergeCell ref="A26:C26"/>
    <mergeCell ref="B6:C6"/>
    <mergeCell ref="A5:C5"/>
    <mergeCell ref="A15:C15"/>
    <mergeCell ref="A10:C10"/>
    <mergeCell ref="A24:C24"/>
    <mergeCell ref="D24:D25"/>
    <mergeCell ref="E24:E25"/>
    <mergeCell ref="F24:F25"/>
    <mergeCell ref="A25:C25"/>
  </mergeCells>
  <phoneticPr fontId="1" type="noConversion"/>
  <pageMargins left="0.70866141732283472" right="0.70866141732283472" top="0.55118110236220474" bottom="0.35433070866141736" header="0.31496062992125984" footer="0.31496062992125984"/>
  <pageSetup paperSize="9" scale="8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H63"/>
  <sheetViews>
    <sheetView topLeftCell="A49" workbookViewId="0">
      <selection activeCell="I62" sqref="I62"/>
    </sheetView>
  </sheetViews>
  <sheetFormatPr defaultRowHeight="16.5"/>
  <cols>
    <col min="1" max="1" width="8.625" customWidth="1"/>
    <col min="3" max="3" width="13.875" customWidth="1"/>
    <col min="4" max="4" width="13.125" style="2" customWidth="1"/>
    <col min="5" max="5" width="12.75" style="2" customWidth="1"/>
    <col min="6" max="6" width="14.25" style="1" customWidth="1"/>
    <col min="8" max="8" width="13.625" bestFit="1" customWidth="1"/>
  </cols>
  <sheetData>
    <row r="1" spans="1:6" ht="20.25">
      <c r="A1" s="11" t="s">
        <v>6</v>
      </c>
    </row>
    <row r="2" spans="1:6" ht="17.25" thickBot="1"/>
    <row r="3" spans="1:6" ht="24.75" customHeight="1">
      <c r="A3" s="138" t="s">
        <v>3</v>
      </c>
      <c r="B3" s="172"/>
      <c r="C3" s="173"/>
      <c r="D3" s="174" t="s">
        <v>53</v>
      </c>
      <c r="E3" s="174" t="s">
        <v>54</v>
      </c>
      <c r="F3" s="183" t="s">
        <v>28</v>
      </c>
    </row>
    <row r="4" spans="1:6" ht="24.75" customHeight="1">
      <c r="A4" s="180" t="s">
        <v>4</v>
      </c>
      <c r="B4" s="181"/>
      <c r="C4" s="182"/>
      <c r="D4" s="175"/>
      <c r="E4" s="175"/>
      <c r="F4" s="184"/>
    </row>
    <row r="5" spans="1:6" ht="30" customHeight="1">
      <c r="A5" s="185" t="s">
        <v>10</v>
      </c>
      <c r="B5" s="186"/>
      <c r="C5" s="187"/>
      <c r="D5" s="5">
        <f>D6+D30+D34</f>
        <v>225073000</v>
      </c>
      <c r="E5" s="5">
        <f>E6+E30+E34</f>
        <v>208030000</v>
      </c>
      <c r="F5" s="116">
        <f>D5-E5</f>
        <v>17043000</v>
      </c>
    </row>
    <row r="6" spans="1:6" ht="30" customHeight="1">
      <c r="A6" s="8"/>
      <c r="B6" s="188" t="s">
        <v>11</v>
      </c>
      <c r="C6" s="189"/>
      <c r="D6" s="5">
        <f>SUM(D7:D29)</f>
        <v>192926000</v>
      </c>
      <c r="E6" s="5">
        <f>SUM(E7:E27)</f>
        <v>177083000</v>
      </c>
      <c r="F6" s="116">
        <f>D6-E6</f>
        <v>15843000</v>
      </c>
    </row>
    <row r="7" spans="1:6" ht="30" customHeight="1">
      <c r="A7" s="9"/>
      <c r="B7" s="16"/>
      <c r="C7" s="33" t="s">
        <v>30</v>
      </c>
      <c r="D7" s="36">
        <v>149496000</v>
      </c>
      <c r="E7" s="36">
        <v>148368000</v>
      </c>
      <c r="F7" s="116">
        <f>D7-E7</f>
        <v>1128000</v>
      </c>
    </row>
    <row r="8" spans="1:6" ht="18" customHeight="1">
      <c r="A8" s="9"/>
      <c r="B8" s="16"/>
      <c r="C8" s="32"/>
      <c r="D8" s="36"/>
      <c r="E8" s="36"/>
      <c r="F8" s="117"/>
    </row>
    <row r="9" spans="1:6" ht="18" customHeight="1">
      <c r="A9" s="9"/>
      <c r="B9" s="44"/>
      <c r="C9" s="60"/>
      <c r="D9" s="63"/>
      <c r="E9" s="62"/>
      <c r="F9" s="118"/>
    </row>
    <row r="10" spans="1:6" ht="18" customHeight="1">
      <c r="A10" s="9"/>
      <c r="B10" s="44"/>
      <c r="C10" s="40"/>
      <c r="D10" s="44"/>
      <c r="E10" s="42"/>
      <c r="F10" s="118"/>
    </row>
    <row r="11" spans="1:6" ht="18" customHeight="1">
      <c r="A11" s="9"/>
      <c r="B11" s="44"/>
      <c r="C11" s="40"/>
      <c r="D11" s="44"/>
      <c r="E11" s="42"/>
      <c r="F11" s="118"/>
    </row>
    <row r="12" spans="1:6" ht="18" customHeight="1">
      <c r="A12" s="9"/>
      <c r="B12" s="44"/>
      <c r="C12" s="40"/>
      <c r="D12" s="44"/>
      <c r="E12" s="42"/>
      <c r="F12" s="118"/>
    </row>
    <row r="13" spans="1:6" ht="18" customHeight="1">
      <c r="A13" s="9"/>
      <c r="B13" s="78"/>
      <c r="C13" s="79"/>
      <c r="D13" s="78"/>
      <c r="E13" s="82"/>
      <c r="F13" s="118"/>
    </row>
    <row r="14" spans="1:6" ht="18" customHeight="1">
      <c r="A14" s="9"/>
      <c r="B14" s="78"/>
      <c r="C14" s="79"/>
      <c r="D14" s="78"/>
      <c r="E14" s="82"/>
      <c r="F14" s="118"/>
    </row>
    <row r="15" spans="1:6" ht="18" customHeight="1">
      <c r="A15" s="9"/>
      <c r="B15" s="44"/>
      <c r="C15" s="40"/>
      <c r="D15" s="44"/>
      <c r="E15" s="42"/>
      <c r="F15" s="118"/>
    </row>
    <row r="16" spans="1:6" ht="30" customHeight="1">
      <c r="A16" s="9"/>
      <c r="B16" s="44"/>
      <c r="C16" s="33" t="s">
        <v>57</v>
      </c>
      <c r="D16" s="26">
        <v>11400000</v>
      </c>
      <c r="E16" s="25">
        <v>9600000</v>
      </c>
      <c r="F16" s="119">
        <f>D16-E16</f>
        <v>1800000</v>
      </c>
    </row>
    <row r="17" spans="1:8" ht="18" customHeight="1">
      <c r="A17" s="9"/>
      <c r="B17" s="55"/>
      <c r="C17" s="32"/>
      <c r="D17" s="56"/>
      <c r="E17" s="54"/>
      <c r="F17" s="120"/>
    </row>
    <row r="18" spans="1:8" ht="18" customHeight="1">
      <c r="A18" s="9"/>
      <c r="B18" s="55"/>
      <c r="C18" s="31"/>
      <c r="D18" s="63"/>
      <c r="E18" s="82"/>
      <c r="F18" s="118"/>
      <c r="H18" s="73"/>
    </row>
    <row r="19" spans="1:8" ht="18" customHeight="1">
      <c r="A19" s="9"/>
      <c r="B19" s="78"/>
      <c r="C19" s="31"/>
      <c r="D19" s="63"/>
      <c r="E19" s="82"/>
      <c r="F19" s="118"/>
      <c r="H19" s="73"/>
    </row>
    <row r="20" spans="1:8" ht="30" customHeight="1">
      <c r="A20" s="9"/>
      <c r="B20" s="44"/>
      <c r="C20" s="37" t="s">
        <v>31</v>
      </c>
      <c r="D20" s="25">
        <v>13708000</v>
      </c>
      <c r="E20" s="25">
        <v>1320000</v>
      </c>
      <c r="F20" s="119">
        <f>D20-E20</f>
        <v>12388000</v>
      </c>
      <c r="H20" t="e">
        <f>#REF!/12</f>
        <v>#REF!</v>
      </c>
    </row>
    <row r="21" spans="1:8" ht="17.25" customHeight="1">
      <c r="A21" s="9"/>
      <c r="B21" s="16"/>
      <c r="C21" s="190" t="s">
        <v>18</v>
      </c>
      <c r="D21" s="192">
        <v>15322000</v>
      </c>
      <c r="E21" s="176">
        <v>14795000</v>
      </c>
      <c r="F21" s="178">
        <f>D21-E21</f>
        <v>527000</v>
      </c>
    </row>
    <row r="22" spans="1:8" ht="17.25" customHeight="1">
      <c r="A22" s="9"/>
      <c r="B22" s="16"/>
      <c r="C22" s="191"/>
      <c r="D22" s="177"/>
      <c r="E22" s="177"/>
      <c r="F22" s="179"/>
      <c r="H22" s="1" t="e">
        <f>#REF!*#REF!%</f>
        <v>#REF!</v>
      </c>
    </row>
    <row r="23" spans="1:8" ht="17.25" customHeight="1">
      <c r="A23" s="9"/>
      <c r="B23" s="16"/>
      <c r="C23" s="191"/>
      <c r="D23" s="177"/>
      <c r="E23" s="177"/>
      <c r="F23" s="179"/>
      <c r="H23" s="1" t="e">
        <f>#REF!*#REF!%</f>
        <v>#REF!</v>
      </c>
    </row>
    <row r="24" spans="1:8" ht="17.25" customHeight="1">
      <c r="A24" s="9"/>
      <c r="B24" s="16"/>
      <c r="C24" s="191"/>
      <c r="D24" s="177"/>
      <c r="E24" s="177"/>
      <c r="F24" s="179"/>
      <c r="H24" s="1" t="e">
        <f>#REF!*#REF!%</f>
        <v>#REF!</v>
      </c>
    </row>
    <row r="25" spans="1:8" ht="17.25" customHeight="1">
      <c r="A25" s="9"/>
      <c r="B25" s="16"/>
      <c r="C25" s="191"/>
      <c r="D25" s="177"/>
      <c r="E25" s="177"/>
      <c r="F25" s="179"/>
      <c r="H25" s="1" t="e">
        <f>#REF!*#REF!%</f>
        <v>#REF!</v>
      </c>
    </row>
    <row r="26" spans="1:8" ht="17.25" customHeight="1">
      <c r="A26" s="9"/>
      <c r="B26" s="71"/>
      <c r="C26" s="191"/>
      <c r="D26" s="177"/>
      <c r="E26" s="177"/>
      <c r="F26" s="179"/>
      <c r="H26" s="1" t="e">
        <f>#REF!*#REF!%</f>
        <v>#REF!</v>
      </c>
    </row>
    <row r="27" spans="1:8" ht="30" customHeight="1" thickBot="1">
      <c r="A27" s="47"/>
      <c r="B27" s="72"/>
      <c r="C27" s="52" t="s">
        <v>32</v>
      </c>
      <c r="D27" s="74">
        <v>3000000</v>
      </c>
      <c r="E27" s="75">
        <v>3000000</v>
      </c>
      <c r="F27" s="121">
        <f>D27-E27</f>
        <v>0</v>
      </c>
    </row>
    <row r="28" spans="1:8" ht="28.5" customHeight="1">
      <c r="A28" s="138" t="s">
        <v>3</v>
      </c>
      <c r="B28" s="172"/>
      <c r="C28" s="173"/>
      <c r="D28" s="174" t="s">
        <v>53</v>
      </c>
      <c r="E28" s="174" t="s">
        <v>54</v>
      </c>
      <c r="F28" s="183" t="s">
        <v>28</v>
      </c>
      <c r="H28" s="1" t="e">
        <f>SUM(H22:H26)</f>
        <v>#REF!</v>
      </c>
    </row>
    <row r="29" spans="1:8" ht="28.5" customHeight="1">
      <c r="A29" s="180" t="s">
        <v>4</v>
      </c>
      <c r="B29" s="181"/>
      <c r="C29" s="182"/>
      <c r="D29" s="175"/>
      <c r="E29" s="175"/>
      <c r="F29" s="184"/>
    </row>
    <row r="30" spans="1:8" ht="28.5" customHeight="1">
      <c r="A30" s="9"/>
      <c r="B30" s="39" t="s">
        <v>33</v>
      </c>
      <c r="C30" s="38"/>
      <c r="D30" s="45">
        <f>SUM(D31:D33)</f>
        <v>4700000</v>
      </c>
      <c r="E30" s="67">
        <f>SUM(E31:E33)</f>
        <v>3500000</v>
      </c>
      <c r="F30" s="122">
        <f t="shared" ref="F30:F33" si="0">D30-E30</f>
        <v>1200000</v>
      </c>
    </row>
    <row r="31" spans="1:8" ht="28.5" customHeight="1">
      <c r="A31" s="9"/>
      <c r="B31" s="16"/>
      <c r="C31" s="33" t="s">
        <v>34</v>
      </c>
      <c r="D31" s="45">
        <v>600000</v>
      </c>
      <c r="E31" s="43">
        <v>600000</v>
      </c>
      <c r="F31" s="122">
        <f t="shared" si="0"/>
        <v>0</v>
      </c>
    </row>
    <row r="32" spans="1:8" ht="28.5" customHeight="1">
      <c r="A32" s="9"/>
      <c r="B32" s="16"/>
      <c r="C32" s="64" t="s">
        <v>52</v>
      </c>
      <c r="D32" s="65">
        <v>3600000</v>
      </c>
      <c r="E32" s="61">
        <v>2400000</v>
      </c>
      <c r="F32" s="120">
        <f t="shared" si="0"/>
        <v>1200000</v>
      </c>
    </row>
    <row r="33" spans="1:6" ht="28.5" customHeight="1">
      <c r="A33" s="9"/>
      <c r="B33" s="16"/>
      <c r="C33" s="33" t="s">
        <v>35</v>
      </c>
      <c r="D33" s="26">
        <v>500000</v>
      </c>
      <c r="E33" s="25">
        <v>500000</v>
      </c>
      <c r="F33" s="119">
        <f t="shared" si="0"/>
        <v>0</v>
      </c>
    </row>
    <row r="34" spans="1:6" ht="28.5" customHeight="1">
      <c r="A34" s="9"/>
      <c r="B34" s="188" t="s">
        <v>12</v>
      </c>
      <c r="C34" s="189"/>
      <c r="D34" s="5">
        <f>SUM(D35:D41)</f>
        <v>27447000</v>
      </c>
      <c r="E34" s="5">
        <f>SUM(E35:E41)</f>
        <v>27447000</v>
      </c>
      <c r="F34" s="116">
        <f>D34-E34</f>
        <v>0</v>
      </c>
    </row>
    <row r="35" spans="1:6" ht="28.5" customHeight="1">
      <c r="A35" s="9"/>
      <c r="B35" s="4"/>
      <c r="C35" s="32" t="s">
        <v>39</v>
      </c>
      <c r="D35" s="41">
        <v>1200000</v>
      </c>
      <c r="E35" s="41">
        <v>1200000</v>
      </c>
      <c r="F35" s="120">
        <f>D35-E35</f>
        <v>0</v>
      </c>
    </row>
    <row r="36" spans="1:6" ht="28.5" customHeight="1">
      <c r="A36" s="9"/>
      <c r="B36" s="4"/>
      <c r="C36" s="46" t="s">
        <v>38</v>
      </c>
      <c r="D36" s="41">
        <v>2000000</v>
      </c>
      <c r="E36" s="41">
        <v>2000000</v>
      </c>
      <c r="F36" s="120">
        <f>D36-E36</f>
        <v>0</v>
      </c>
    </row>
    <row r="37" spans="1:6" ht="28.5" customHeight="1">
      <c r="A37" s="9"/>
      <c r="B37" s="4"/>
      <c r="C37" s="197" t="s">
        <v>40</v>
      </c>
      <c r="D37" s="176">
        <v>5447000</v>
      </c>
      <c r="E37" s="176">
        <v>5447000</v>
      </c>
      <c r="F37" s="178">
        <f>D37-E37</f>
        <v>0</v>
      </c>
    </row>
    <row r="38" spans="1:6" ht="28.5" customHeight="1">
      <c r="A38" s="9"/>
      <c r="B38" s="4"/>
      <c r="C38" s="198"/>
      <c r="D38" s="196"/>
      <c r="E38" s="195"/>
      <c r="F38" s="201"/>
    </row>
    <row r="39" spans="1:6" ht="28.5" customHeight="1">
      <c r="A39" s="9"/>
      <c r="B39" s="4"/>
      <c r="C39" s="46" t="s">
        <v>41</v>
      </c>
      <c r="D39" s="41">
        <v>8000000</v>
      </c>
      <c r="E39" s="41">
        <v>8000000</v>
      </c>
      <c r="F39" s="120">
        <f>D39-E39</f>
        <v>0</v>
      </c>
    </row>
    <row r="40" spans="1:6" ht="28.5" customHeight="1">
      <c r="A40" s="10"/>
      <c r="B40" s="4"/>
      <c r="C40" s="197" t="s">
        <v>42</v>
      </c>
      <c r="D40" s="176">
        <v>10800000</v>
      </c>
      <c r="E40" s="176">
        <v>10800000</v>
      </c>
      <c r="F40" s="178">
        <f>D40-E40</f>
        <v>0</v>
      </c>
    </row>
    <row r="41" spans="1:6" ht="28.5" customHeight="1">
      <c r="A41" s="10"/>
      <c r="B41" s="4"/>
      <c r="C41" s="200"/>
      <c r="D41" s="177"/>
      <c r="E41" s="199"/>
      <c r="F41" s="179"/>
    </row>
    <row r="42" spans="1:6" ht="28.5" customHeight="1">
      <c r="A42" s="194" t="s">
        <v>13</v>
      </c>
      <c r="B42" s="193"/>
      <c r="C42" s="193"/>
      <c r="D42" s="5">
        <f>D43</f>
        <v>34300000</v>
      </c>
      <c r="E42" s="5">
        <f>E43</f>
        <v>5300000</v>
      </c>
      <c r="F42" s="116">
        <f t="shared" ref="F42:F54" si="1">D42-E42</f>
        <v>29000000</v>
      </c>
    </row>
    <row r="43" spans="1:6" ht="28.5" customHeight="1">
      <c r="A43" s="8"/>
      <c r="B43" s="193" t="s">
        <v>14</v>
      </c>
      <c r="C43" s="193"/>
      <c r="D43" s="5">
        <f>SUM(D44:D46)</f>
        <v>34300000</v>
      </c>
      <c r="E43" s="5">
        <f>SUM(E44:E46)</f>
        <v>5300000</v>
      </c>
      <c r="F43" s="116">
        <f t="shared" si="1"/>
        <v>29000000</v>
      </c>
    </row>
    <row r="44" spans="1:6" ht="28.5" customHeight="1">
      <c r="A44" s="9"/>
      <c r="B44" s="44"/>
      <c r="C44" s="33" t="s">
        <v>47</v>
      </c>
      <c r="D44" s="5">
        <v>2500000</v>
      </c>
      <c r="E44" s="5">
        <v>2500000</v>
      </c>
      <c r="F44" s="116">
        <f t="shared" si="1"/>
        <v>0</v>
      </c>
    </row>
    <row r="45" spans="1:6" ht="28.5" customHeight="1">
      <c r="A45" s="9"/>
      <c r="B45" s="44"/>
      <c r="C45" s="37" t="s">
        <v>37</v>
      </c>
      <c r="D45" s="5">
        <v>30000000</v>
      </c>
      <c r="E45" s="5">
        <v>1000000</v>
      </c>
      <c r="F45" s="116">
        <f t="shared" si="1"/>
        <v>29000000</v>
      </c>
    </row>
    <row r="46" spans="1:6" ht="28.5" customHeight="1" thickBot="1">
      <c r="A46" s="47"/>
      <c r="B46" s="48"/>
      <c r="C46" s="49" t="s">
        <v>36</v>
      </c>
      <c r="D46" s="50">
        <v>1800000</v>
      </c>
      <c r="E46" s="50">
        <v>1800000</v>
      </c>
      <c r="F46" s="123">
        <f t="shared" si="1"/>
        <v>0</v>
      </c>
    </row>
    <row r="47" spans="1:6" ht="27.95" customHeight="1">
      <c r="A47" s="138" t="s">
        <v>3</v>
      </c>
      <c r="B47" s="172"/>
      <c r="C47" s="173"/>
      <c r="D47" s="174" t="s">
        <v>53</v>
      </c>
      <c r="E47" s="174" t="s">
        <v>54</v>
      </c>
      <c r="F47" s="183" t="s">
        <v>28</v>
      </c>
    </row>
    <row r="48" spans="1:6" ht="27.95" customHeight="1">
      <c r="A48" s="169" t="s">
        <v>4</v>
      </c>
      <c r="B48" s="170"/>
      <c r="C48" s="171"/>
      <c r="D48" s="175"/>
      <c r="E48" s="175"/>
      <c r="F48" s="184"/>
    </row>
    <row r="49" spans="1:6" ht="27.95" customHeight="1">
      <c r="A49" s="194" t="s">
        <v>15</v>
      </c>
      <c r="B49" s="193"/>
      <c r="C49" s="193"/>
      <c r="D49" s="5">
        <f>D50+D56</f>
        <v>56057000</v>
      </c>
      <c r="E49" s="5">
        <f>E50+E56</f>
        <v>47400000</v>
      </c>
      <c r="F49" s="116">
        <f t="shared" si="1"/>
        <v>8657000</v>
      </c>
    </row>
    <row r="50" spans="1:6" ht="27.95" customHeight="1">
      <c r="A50" s="8"/>
      <c r="B50" s="193" t="s">
        <v>16</v>
      </c>
      <c r="C50" s="193"/>
      <c r="D50" s="5">
        <f>SUM(D51:D55)</f>
        <v>27600000</v>
      </c>
      <c r="E50" s="5">
        <f>SUM(E51:E55)</f>
        <v>26400000</v>
      </c>
      <c r="F50" s="116">
        <f t="shared" si="1"/>
        <v>1200000</v>
      </c>
    </row>
    <row r="51" spans="1:6" ht="27.95" customHeight="1">
      <c r="A51" s="9"/>
      <c r="B51" s="3"/>
      <c r="C51" s="33" t="s">
        <v>43</v>
      </c>
      <c r="D51" s="5">
        <v>20400000</v>
      </c>
      <c r="E51" s="5">
        <v>19200000</v>
      </c>
      <c r="F51" s="116">
        <f t="shared" si="1"/>
        <v>1200000</v>
      </c>
    </row>
    <row r="52" spans="1:6" ht="27.95" customHeight="1">
      <c r="A52" s="9"/>
      <c r="B52" s="4"/>
      <c r="C52" s="37" t="s">
        <v>44</v>
      </c>
      <c r="D52" s="5">
        <v>3000000</v>
      </c>
      <c r="E52" s="5">
        <v>3000000</v>
      </c>
      <c r="F52" s="116">
        <f t="shared" si="1"/>
        <v>0</v>
      </c>
    </row>
    <row r="53" spans="1:6" ht="27.95" customHeight="1">
      <c r="A53" s="9"/>
      <c r="B53" s="4"/>
      <c r="C53" s="37" t="s">
        <v>45</v>
      </c>
      <c r="D53" s="5">
        <v>1800000</v>
      </c>
      <c r="E53" s="5">
        <v>1800000</v>
      </c>
      <c r="F53" s="116">
        <f t="shared" si="1"/>
        <v>0</v>
      </c>
    </row>
    <row r="54" spans="1:6" ht="14.1" customHeight="1">
      <c r="A54" s="9"/>
      <c r="B54" s="4"/>
      <c r="C54" s="197" t="s">
        <v>46</v>
      </c>
      <c r="D54" s="176">
        <v>2400000</v>
      </c>
      <c r="E54" s="176">
        <v>2400000</v>
      </c>
      <c r="F54" s="178">
        <f t="shared" si="1"/>
        <v>0</v>
      </c>
    </row>
    <row r="55" spans="1:6" ht="14.1" customHeight="1">
      <c r="A55" s="9"/>
      <c r="B55" s="4"/>
      <c r="C55" s="198"/>
      <c r="D55" s="196"/>
      <c r="E55" s="195"/>
      <c r="F55" s="201"/>
    </row>
    <row r="56" spans="1:6" ht="27.95" customHeight="1">
      <c r="A56" s="9"/>
      <c r="B56" s="193" t="s">
        <v>17</v>
      </c>
      <c r="C56" s="193"/>
      <c r="D56" s="5">
        <f>SUM(D57:D59)</f>
        <v>28457000</v>
      </c>
      <c r="E56" s="5">
        <f>SUM(E57:E59)</f>
        <v>21000000</v>
      </c>
      <c r="F56" s="116">
        <f t="shared" ref="F56:F60" si="2">D56-E56</f>
        <v>7457000</v>
      </c>
    </row>
    <row r="57" spans="1:6" ht="17.25" customHeight="1">
      <c r="A57" s="9"/>
      <c r="B57" s="94"/>
      <c r="C57" s="205" t="s">
        <v>58</v>
      </c>
      <c r="D57" s="176">
        <v>25457000</v>
      </c>
      <c r="E57" s="176">
        <v>18000000</v>
      </c>
      <c r="F57" s="178">
        <f>D57-E57</f>
        <v>7457000</v>
      </c>
    </row>
    <row r="58" spans="1:6" ht="17.25" customHeight="1">
      <c r="A58" s="9"/>
      <c r="B58" s="4"/>
      <c r="C58" s="196"/>
      <c r="D58" s="195"/>
      <c r="E58" s="195"/>
      <c r="F58" s="196"/>
    </row>
    <row r="59" spans="1:6" ht="27.95" customHeight="1">
      <c r="A59" s="9"/>
      <c r="B59" s="4"/>
      <c r="C59" s="66" t="s">
        <v>59</v>
      </c>
      <c r="D59" s="5">
        <v>3000000</v>
      </c>
      <c r="E59" s="36">
        <v>3000000</v>
      </c>
      <c r="F59" s="117">
        <f t="shared" si="2"/>
        <v>0</v>
      </c>
    </row>
    <row r="60" spans="1:6" ht="34.5" customHeight="1">
      <c r="A60" s="194" t="s">
        <v>60</v>
      </c>
      <c r="B60" s="193"/>
      <c r="C60" s="193"/>
      <c r="D60" s="5">
        <f>D61</f>
        <v>500000</v>
      </c>
      <c r="E60" s="5">
        <f>E61</f>
        <v>500000</v>
      </c>
      <c r="F60" s="116">
        <f t="shared" si="2"/>
        <v>0</v>
      </c>
    </row>
    <row r="61" spans="1:6" ht="34.5" customHeight="1">
      <c r="A61" s="8"/>
      <c r="B61" s="193" t="s">
        <v>61</v>
      </c>
      <c r="C61" s="193"/>
      <c r="D61" s="5">
        <f>D62</f>
        <v>500000</v>
      </c>
      <c r="E61" s="5">
        <f>E62</f>
        <v>500000</v>
      </c>
      <c r="F61" s="116">
        <f t="shared" ref="F61:F62" si="3">D61-E61</f>
        <v>0</v>
      </c>
    </row>
    <row r="62" spans="1:6" ht="34.5" customHeight="1" thickBot="1">
      <c r="A62" s="47"/>
      <c r="B62" s="51"/>
      <c r="C62" s="52" t="s">
        <v>62</v>
      </c>
      <c r="D62" s="50">
        <v>500000</v>
      </c>
      <c r="E62" s="50">
        <v>500000</v>
      </c>
      <c r="F62" s="123">
        <f t="shared" si="3"/>
        <v>0</v>
      </c>
    </row>
    <row r="63" spans="1:6" ht="39.950000000000003" customHeight="1" thickTop="1" thickBot="1">
      <c r="A63" s="202" t="s">
        <v>9</v>
      </c>
      <c r="B63" s="203"/>
      <c r="C63" s="204"/>
      <c r="D63" s="15">
        <f>D5+D42+D49+D60</f>
        <v>315930000</v>
      </c>
      <c r="E63" s="15">
        <f>E5+E42+E49+E60</f>
        <v>261230000</v>
      </c>
      <c r="F63" s="124">
        <f>F5+F42+F49+F60</f>
        <v>54700000</v>
      </c>
    </row>
  </sheetData>
  <mergeCells count="46">
    <mergeCell ref="A63:C63"/>
    <mergeCell ref="F47:F48"/>
    <mergeCell ref="A60:C60"/>
    <mergeCell ref="B61:C61"/>
    <mergeCell ref="F54:F55"/>
    <mergeCell ref="B56:C56"/>
    <mergeCell ref="C57:C58"/>
    <mergeCell ref="D57:D58"/>
    <mergeCell ref="E57:E58"/>
    <mergeCell ref="F57:F58"/>
    <mergeCell ref="E40:E41"/>
    <mergeCell ref="D40:D41"/>
    <mergeCell ref="F40:F41"/>
    <mergeCell ref="A42:C42"/>
    <mergeCell ref="C40:C41"/>
    <mergeCell ref="A29:C29"/>
    <mergeCell ref="F28:F29"/>
    <mergeCell ref="A28:C28"/>
    <mergeCell ref="E28:E29"/>
    <mergeCell ref="D28:D29"/>
    <mergeCell ref="C37:C38"/>
    <mergeCell ref="E37:E38"/>
    <mergeCell ref="D37:D38"/>
    <mergeCell ref="F37:F38"/>
    <mergeCell ref="B34:C34"/>
    <mergeCell ref="B43:C43"/>
    <mergeCell ref="A49:C49"/>
    <mergeCell ref="B50:C50"/>
    <mergeCell ref="E54:E55"/>
    <mergeCell ref="D54:D55"/>
    <mergeCell ref="C54:C55"/>
    <mergeCell ref="E21:E26"/>
    <mergeCell ref="F21:F26"/>
    <mergeCell ref="A3:C3"/>
    <mergeCell ref="E3:E4"/>
    <mergeCell ref="D3:D4"/>
    <mergeCell ref="A4:C4"/>
    <mergeCell ref="F3:F4"/>
    <mergeCell ref="A5:C5"/>
    <mergeCell ref="B6:C6"/>
    <mergeCell ref="C21:C26"/>
    <mergeCell ref="D21:D26"/>
    <mergeCell ref="A48:C48"/>
    <mergeCell ref="A47:C47"/>
    <mergeCell ref="E47:E48"/>
    <mergeCell ref="D47:D48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85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E12"/>
  <sheetViews>
    <sheetView workbookViewId="0">
      <selection activeCell="C2" sqref="C2:D2"/>
    </sheetView>
  </sheetViews>
  <sheetFormatPr defaultRowHeight="16.5"/>
  <cols>
    <col min="2" max="2" width="11" bestFit="1" customWidth="1"/>
    <col min="3" max="4" width="9.125" bestFit="1" customWidth="1"/>
    <col min="5" max="5" width="9.875" bestFit="1" customWidth="1"/>
  </cols>
  <sheetData>
    <row r="1" spans="1:5">
      <c r="B1" t="s">
        <v>63</v>
      </c>
      <c r="C1" t="s">
        <v>64</v>
      </c>
      <c r="D1" t="s">
        <v>65</v>
      </c>
    </row>
    <row r="2" spans="1:5">
      <c r="B2">
        <v>1212600</v>
      </c>
      <c r="C2" s="1">
        <v>119180</v>
      </c>
      <c r="D2" s="1">
        <v>11870</v>
      </c>
    </row>
    <row r="3" spans="1:5">
      <c r="A3">
        <v>11</v>
      </c>
      <c r="B3" s="1">
        <v>1212600</v>
      </c>
      <c r="C3" s="1">
        <v>119180</v>
      </c>
      <c r="D3" s="1">
        <v>11870</v>
      </c>
    </row>
    <row r="4" spans="1:5">
      <c r="A4">
        <v>10</v>
      </c>
      <c r="B4" s="1">
        <v>1079130</v>
      </c>
      <c r="C4" s="1">
        <v>119180</v>
      </c>
      <c r="D4" s="1">
        <v>11870</v>
      </c>
    </row>
    <row r="5" spans="1:5">
      <c r="A5">
        <v>9</v>
      </c>
      <c r="B5" s="1">
        <v>949970</v>
      </c>
      <c r="C5" s="1">
        <v>110350</v>
      </c>
      <c r="D5" s="1">
        <v>10990</v>
      </c>
    </row>
    <row r="6" spans="1:5">
      <c r="A6">
        <v>8</v>
      </c>
      <c r="B6" s="1">
        <v>949970</v>
      </c>
      <c r="C6" s="1">
        <v>106220</v>
      </c>
      <c r="D6" s="1">
        <v>10570</v>
      </c>
    </row>
    <row r="7" spans="1:5">
      <c r="A7">
        <v>7</v>
      </c>
      <c r="B7" s="1">
        <v>933310</v>
      </c>
      <c r="C7" s="1">
        <v>106220</v>
      </c>
      <c r="D7" s="1">
        <v>10570</v>
      </c>
    </row>
    <row r="8" spans="1:5">
      <c r="A8">
        <v>6</v>
      </c>
      <c r="B8" s="1">
        <v>933310</v>
      </c>
      <c r="C8" s="1">
        <v>106220</v>
      </c>
      <c r="D8" s="1">
        <v>10570</v>
      </c>
    </row>
    <row r="9" spans="1:5">
      <c r="A9">
        <v>5</v>
      </c>
      <c r="B9" s="1">
        <v>933310</v>
      </c>
      <c r="C9" s="1">
        <v>106220</v>
      </c>
      <c r="D9" s="1">
        <v>10570</v>
      </c>
    </row>
    <row r="10" spans="1:5">
      <c r="A10">
        <v>4</v>
      </c>
      <c r="B10" s="1">
        <v>958300</v>
      </c>
      <c r="C10" s="1">
        <v>98430</v>
      </c>
      <c r="D10" s="1">
        <v>9800</v>
      </c>
    </row>
    <row r="11" spans="1:5">
      <c r="A11">
        <v>3</v>
      </c>
      <c r="B11" s="1">
        <v>924930</v>
      </c>
      <c r="C11" s="1">
        <v>92750</v>
      </c>
      <c r="D11" s="1">
        <v>9240</v>
      </c>
    </row>
    <row r="12" spans="1:5">
      <c r="B12" s="1">
        <f>SUM(B2:B11)</f>
        <v>10087430</v>
      </c>
      <c r="C12" s="1">
        <f t="shared" ref="C12:D12" si="0">SUM(C2:C11)</f>
        <v>1083950</v>
      </c>
      <c r="D12" s="1">
        <f t="shared" si="0"/>
        <v>107920</v>
      </c>
      <c r="E12" s="1">
        <f>SUM(B12:D12)</f>
        <v>11279300</v>
      </c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총괄표</vt:lpstr>
      <vt:lpstr>세입내역</vt:lpstr>
      <vt:lpstr>세출내역</vt:lpstr>
      <vt:lpstr>Sheet1</vt:lpstr>
    </vt:vector>
  </TitlesOfParts>
  <Company>ExTra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XP_USER</dc:creator>
  <cp:lastModifiedBy>user</cp:lastModifiedBy>
  <cp:lastPrinted>2015-03-31T02:57:43Z</cp:lastPrinted>
  <dcterms:created xsi:type="dcterms:W3CDTF">2008-10-30T10:06:54Z</dcterms:created>
  <dcterms:modified xsi:type="dcterms:W3CDTF">2015-04-02T07:07:19Z</dcterms:modified>
</cp:coreProperties>
</file>