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20" windowWidth="14925" windowHeight="7485"/>
  </bookViews>
  <sheets>
    <sheet name="총괄표" sheetId="1" r:id="rId1"/>
  </sheets>
  <definedNames>
    <definedName name="_xlnm.Print_Area" localSheetId="0">총괄표!$A$3:$L$37</definedName>
  </definedNames>
  <calcPr calcId="145621"/>
</workbook>
</file>

<file path=xl/calcChain.xml><?xml version="1.0" encoding="utf-8"?>
<calcChain xmlns="http://schemas.openxmlformats.org/spreadsheetml/2006/main">
  <c r="J25" i="1" l="1"/>
  <c r="J28" i="1"/>
  <c r="J29" i="1"/>
  <c r="L28" i="1"/>
  <c r="K28" i="1"/>
  <c r="L29" i="1"/>
  <c r="K29" i="1"/>
  <c r="L25" i="1"/>
  <c r="K25" i="1"/>
  <c r="K19" i="1"/>
  <c r="K11" i="1" s="1"/>
  <c r="K37" i="1" s="1"/>
  <c r="J19" i="1"/>
  <c r="J11" i="1" s="1"/>
  <c r="L12" i="1"/>
  <c r="K12" i="1"/>
  <c r="J12" i="1"/>
  <c r="F37" i="1"/>
  <c r="F34" i="1"/>
  <c r="F23" i="1"/>
  <c r="E23" i="1"/>
  <c r="F35" i="1"/>
  <c r="E33" i="1"/>
  <c r="F33" i="1" s="1"/>
  <c r="D33" i="1"/>
  <c r="E30" i="1"/>
  <c r="D30" i="1"/>
  <c r="F28" i="1"/>
  <c r="D26" i="1"/>
  <c r="F25" i="1"/>
  <c r="D22" i="1"/>
  <c r="F22" i="1" s="1"/>
  <c r="F20" i="1"/>
  <c r="E19" i="1"/>
  <c r="F19" i="1" s="1"/>
  <c r="D19" i="1"/>
  <c r="F18" i="1"/>
  <c r="D11" i="1"/>
  <c r="F12" i="1"/>
  <c r="E11" i="1"/>
  <c r="E12" i="1"/>
  <c r="J37" i="1" l="1"/>
  <c r="F26" i="1"/>
  <c r="L17" i="1"/>
  <c r="L22" i="1"/>
  <c r="L19" i="1" s="1"/>
  <c r="L16" i="1"/>
  <c r="F17" i="1"/>
  <c r="F16" i="1" s="1"/>
  <c r="F15" i="1"/>
  <c r="D16" i="1"/>
  <c r="F11" i="1"/>
  <c r="L11" i="1" l="1"/>
  <c r="L37" i="1" s="1"/>
  <c r="E16" i="1"/>
</calcChain>
</file>

<file path=xl/sharedStrings.xml><?xml version="1.0" encoding="utf-8"?>
<sst xmlns="http://schemas.openxmlformats.org/spreadsheetml/2006/main" count="66" uniqueCount="56">
  <si>
    <t>세입총괄</t>
  </si>
  <si>
    <t>장기요양급여수입</t>
  </si>
  <si>
    <t>사무비</t>
  </si>
  <si>
    <t>증감</t>
  </si>
  <si>
    <t>세출총괄</t>
  </si>
  <si>
    <t>세입총계</t>
  </si>
  <si>
    <t>과목</t>
  </si>
  <si>
    <t>잡수입</t>
  </si>
  <si>
    <t>세출총계</t>
  </si>
  <si>
    <t>보조금</t>
  </si>
  <si>
    <t>입소자부담금수입</t>
  </si>
  <si>
    <t>이월금</t>
    <phoneticPr fontId="5" type="noConversion"/>
  </si>
  <si>
    <t>요양급여수입</t>
    <phoneticPr fontId="5" type="noConversion"/>
  </si>
  <si>
    <t>(샬롬노인요양공동생활가정)</t>
    <phoneticPr fontId="5" type="noConversion"/>
  </si>
  <si>
    <t>후원금수입</t>
    <phoneticPr fontId="5" type="noConversion"/>
  </si>
  <si>
    <t>당초예산</t>
    <phoneticPr fontId="5" type="noConversion"/>
  </si>
  <si>
    <t>전입금</t>
    <phoneticPr fontId="5" type="noConversion"/>
  </si>
  <si>
    <t>(1) 2019년도 세입ㆍ세출 예산 총괄</t>
    <phoneticPr fontId="5" type="noConversion"/>
  </si>
  <si>
    <t>2019년도 세입ㆍ세출 예산안</t>
    <phoneticPr fontId="5" type="noConversion"/>
  </si>
  <si>
    <t>2019년도</t>
    <phoneticPr fontId="5" type="noConversion"/>
  </si>
  <si>
    <t>관항목</t>
    <phoneticPr fontId="5" type="noConversion"/>
  </si>
  <si>
    <t>입소비용수입</t>
    <phoneticPr fontId="5" type="noConversion"/>
  </si>
  <si>
    <t>본인부담금수입</t>
    <phoneticPr fontId="5" type="noConversion"/>
  </si>
  <si>
    <t>식재료비수입</t>
    <phoneticPr fontId="5" type="noConversion"/>
  </si>
  <si>
    <t>기타비급여수입</t>
    <phoneticPr fontId="5" type="noConversion"/>
  </si>
  <si>
    <t>시군구보조금</t>
    <phoneticPr fontId="5" type="noConversion"/>
  </si>
  <si>
    <t>보조금 수입</t>
    <phoneticPr fontId="5" type="noConversion"/>
  </si>
  <si>
    <t>가산금수입</t>
    <phoneticPr fontId="5" type="noConversion"/>
  </si>
  <si>
    <t>비지정후원금</t>
    <phoneticPr fontId="5" type="noConversion"/>
  </si>
  <si>
    <t>법인전입금</t>
    <phoneticPr fontId="5" type="noConversion"/>
  </si>
  <si>
    <t>전년도이월금</t>
    <phoneticPr fontId="5" type="noConversion"/>
  </si>
  <si>
    <t>잡수입</t>
    <phoneticPr fontId="5" type="noConversion"/>
  </si>
  <si>
    <t>기타잡수입</t>
    <phoneticPr fontId="5" type="noConversion"/>
  </si>
  <si>
    <t>인건비</t>
    <phoneticPr fontId="5" type="noConversion"/>
  </si>
  <si>
    <t>운영비</t>
    <phoneticPr fontId="5" type="noConversion"/>
  </si>
  <si>
    <t>급여</t>
    <phoneticPr fontId="5" type="noConversion"/>
  </si>
  <si>
    <t>각종수당</t>
    <phoneticPr fontId="5" type="noConversion"/>
  </si>
  <si>
    <r>
      <t>퇴직금 및</t>
    </r>
    <r>
      <rPr>
        <sz val="11"/>
        <color rgb="FF000000"/>
        <rFont val="맑은 고딕"/>
        <family val="3"/>
        <charset val="129"/>
      </rPr>
      <t xml:space="preserve"> 퇴직적립금</t>
    </r>
    <phoneticPr fontId="5" type="noConversion"/>
  </si>
  <si>
    <t>사회보험부담금</t>
    <phoneticPr fontId="5" type="noConversion"/>
  </si>
  <si>
    <t>업무추진비</t>
    <phoneticPr fontId="5" type="noConversion"/>
  </si>
  <si>
    <t>직책보조비</t>
    <phoneticPr fontId="5" type="noConversion"/>
  </si>
  <si>
    <r>
      <t>수용비 및</t>
    </r>
    <r>
      <rPr>
        <sz val="11"/>
        <color rgb="FF000000"/>
        <rFont val="맑은 고딕"/>
        <family val="3"/>
        <charset val="129"/>
      </rPr>
      <t xml:space="preserve"> 수수료</t>
    </r>
    <phoneticPr fontId="5" type="noConversion"/>
  </si>
  <si>
    <r>
      <t>공공요금 및</t>
    </r>
    <r>
      <rPr>
        <sz val="11"/>
        <color rgb="FF000000"/>
        <rFont val="맑은 고딕"/>
        <family val="3"/>
        <charset val="129"/>
      </rPr>
      <t xml:space="preserve"> 제세공과금</t>
    </r>
    <phoneticPr fontId="5" type="noConversion"/>
  </si>
  <si>
    <t>차량비</t>
    <phoneticPr fontId="5" type="noConversion"/>
  </si>
  <si>
    <t>재산조성비</t>
    <phoneticPr fontId="5" type="noConversion"/>
  </si>
  <si>
    <t>자산취득비</t>
    <phoneticPr fontId="5" type="noConversion"/>
  </si>
  <si>
    <t>시설장비유지비</t>
    <phoneticPr fontId="5" type="noConversion"/>
  </si>
  <si>
    <t>사업비</t>
    <phoneticPr fontId="5" type="noConversion"/>
  </si>
  <si>
    <t>운영비</t>
    <phoneticPr fontId="5" type="noConversion"/>
  </si>
  <si>
    <t>생계비</t>
    <phoneticPr fontId="5" type="noConversion"/>
  </si>
  <si>
    <t>수용기관경비</t>
    <phoneticPr fontId="5" type="noConversion"/>
  </si>
  <si>
    <t>의료비</t>
    <phoneticPr fontId="5" type="noConversion"/>
  </si>
  <si>
    <t>프로그램사업비</t>
    <phoneticPr fontId="5" type="noConversion"/>
  </si>
  <si>
    <t>전년도이월금(식재료비)</t>
    <phoneticPr fontId="5" type="noConversion"/>
  </si>
  <si>
    <t>임차료</t>
    <phoneticPr fontId="5" type="noConversion"/>
  </si>
  <si>
    <t>시설비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</si>
</sst>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);[Red]\(#,##0\)"/>
    <numFmt numFmtId="178" formatCode="0_ "/>
  </numFmts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FF0000"/>
      <name val="맑은 고딕"/>
      <family val="3"/>
      <charset val="129"/>
    </font>
    <font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4"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3" xfId="0" applyNumberFormat="1" applyBorder="1">
      <alignment vertical="center"/>
    </xf>
    <xf numFmtId="176" fontId="0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176" fontId="0" fillId="0" borderId="2" xfId="0" applyNumberFormat="1" applyBorder="1">
      <alignment vertical="center"/>
    </xf>
    <xf numFmtId="0" fontId="0" fillId="0" borderId="8" xfId="0" applyNumberFormat="1" applyFont="1" applyBorder="1" applyAlignment="1">
      <alignment horizontal="center" vertical="center"/>
    </xf>
    <xf numFmtId="176" fontId="0" fillId="0" borderId="2" xfId="0" applyNumberFormat="1" applyFont="1" applyBorder="1" applyAlignment="1">
      <alignment horizontal="right" vertical="center" wrapText="1"/>
    </xf>
    <xf numFmtId="176" fontId="1" fillId="0" borderId="7" xfId="0" applyNumberFormat="1" applyFont="1" applyBorder="1" applyAlignment="1">
      <alignment horizontal="right" vertical="center"/>
    </xf>
    <xf numFmtId="176" fontId="0" fillId="0" borderId="1" xfId="0" applyNumberFormat="1" applyFont="1" applyBorder="1" applyAlignment="1">
      <alignment horizontal="right" vertical="center" wrapText="1"/>
    </xf>
    <xf numFmtId="0" fontId="0" fillId="0" borderId="13" xfId="0" applyNumberFormat="1" applyFont="1" applyBorder="1" applyAlignment="1">
      <alignment horizontal="center" vertical="center"/>
    </xf>
    <xf numFmtId="0" fontId="0" fillId="0" borderId="2" xfId="0" applyNumberFormat="1" applyBorder="1">
      <alignment vertical="center"/>
    </xf>
    <xf numFmtId="176" fontId="0" fillId="2" borderId="2" xfId="0" applyNumberFormat="1" applyFont="1" applyFill="1" applyBorder="1" applyAlignment="1">
      <alignment horizontal="right" vertical="center" wrapText="1"/>
    </xf>
    <xf numFmtId="0" fontId="0" fillId="2" borderId="8" xfId="0" applyNumberFormat="1" applyFont="1" applyFill="1" applyBorder="1" applyAlignment="1">
      <alignment vertical="center"/>
    </xf>
    <xf numFmtId="0" fontId="3" fillId="0" borderId="0" xfId="0" applyNumberFormat="1" applyFont="1">
      <alignment vertical="center"/>
    </xf>
    <xf numFmtId="177" fontId="0" fillId="0" borderId="2" xfId="0" applyNumberFormat="1" applyFont="1" applyBorder="1" applyAlignment="1">
      <alignment vertical="center"/>
    </xf>
    <xf numFmtId="0" fontId="0" fillId="0" borderId="14" xfId="0" applyNumberFormat="1" applyFont="1" applyBorder="1" applyAlignment="1">
      <alignment horizontal="center" vertical="center"/>
    </xf>
    <xf numFmtId="176" fontId="1" fillId="0" borderId="27" xfId="0" applyNumberFormat="1" applyFont="1" applyFill="1" applyBorder="1" applyAlignment="1" applyProtection="1">
      <alignment horizontal="right" vertical="center"/>
    </xf>
    <xf numFmtId="0" fontId="0" fillId="0" borderId="2" xfId="0" applyNumberFormat="1" applyFont="1" applyBorder="1">
      <alignment vertical="center"/>
    </xf>
    <xf numFmtId="0" fontId="4" fillId="0" borderId="0" xfId="0" applyNumberFormat="1" applyFont="1">
      <alignment vertical="center"/>
    </xf>
    <xf numFmtId="0" fontId="4" fillId="0" borderId="3" xfId="0" applyNumberFormat="1" applyFont="1" applyBorder="1">
      <alignment vertical="center"/>
    </xf>
    <xf numFmtId="176" fontId="0" fillId="0" borderId="10" xfId="0" applyNumberFormat="1" applyFon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7" fontId="0" fillId="0" borderId="2" xfId="0" applyNumberFormat="1" applyBorder="1" applyAlignment="1">
      <alignment horizontal="right" vertical="center"/>
    </xf>
    <xf numFmtId="176" fontId="0" fillId="0" borderId="23" xfId="0" applyNumberFormat="1" applyFont="1" applyBorder="1" applyAlignment="1">
      <alignment horizontal="right" vertical="center"/>
    </xf>
    <xf numFmtId="176" fontId="4" fillId="0" borderId="31" xfId="0" applyNumberFormat="1" applyFont="1" applyBorder="1" applyAlignment="1">
      <alignment horizontal="right" vertical="center"/>
    </xf>
    <xf numFmtId="176" fontId="0" fillId="0" borderId="26" xfId="0" applyNumberFormat="1" applyFont="1" applyFill="1" applyBorder="1" applyAlignment="1" applyProtection="1">
      <alignment horizontal="right" vertical="center"/>
    </xf>
    <xf numFmtId="176" fontId="0" fillId="0" borderId="26" xfId="0" applyNumberFormat="1" applyFont="1" applyBorder="1" applyAlignment="1">
      <alignment horizontal="right" vertical="center"/>
    </xf>
    <xf numFmtId="176" fontId="1" fillId="0" borderId="32" xfId="0" applyNumberFormat="1" applyFont="1" applyBorder="1">
      <alignment vertical="center"/>
    </xf>
    <xf numFmtId="0" fontId="2" fillId="0" borderId="0" xfId="0" applyNumberFormat="1" applyFont="1" applyAlignment="1">
      <alignment horizontal="center" vertical="center"/>
    </xf>
    <xf numFmtId="0" fontId="6" fillId="0" borderId="0" xfId="0" applyNumberFormat="1" applyFont="1">
      <alignment vertical="center"/>
    </xf>
    <xf numFmtId="176" fontId="0" fillId="3" borderId="2" xfId="0" applyNumberFormat="1" applyFont="1" applyFill="1" applyBorder="1" applyAlignment="1">
      <alignment horizontal="right" vertical="center" wrapText="1"/>
    </xf>
    <xf numFmtId="177" fontId="4" fillId="3" borderId="2" xfId="0" applyNumberFormat="1" applyFont="1" applyFill="1" applyBorder="1" applyAlignment="1">
      <alignment vertical="center"/>
    </xf>
    <xf numFmtId="0" fontId="0" fillId="0" borderId="34" xfId="0" applyNumberFormat="1" applyFont="1" applyBorder="1">
      <alignment vertical="center"/>
    </xf>
    <xf numFmtId="0" fontId="0" fillId="2" borderId="35" xfId="0" applyNumberFormat="1" applyFont="1" applyFill="1" applyBorder="1" applyAlignment="1">
      <alignment vertical="center"/>
    </xf>
    <xf numFmtId="0" fontId="0" fillId="0" borderId="36" xfId="0" applyNumberFormat="1" applyBorder="1">
      <alignment vertical="center"/>
    </xf>
    <xf numFmtId="177" fontId="0" fillId="0" borderId="6" xfId="0" applyNumberFormat="1" applyFont="1" applyBorder="1" applyAlignment="1">
      <alignment vertical="center"/>
    </xf>
    <xf numFmtId="0" fontId="0" fillId="0" borderId="4" xfId="0" applyNumberFormat="1" applyFont="1" applyBorder="1" applyAlignment="1">
      <alignment vertical="center"/>
    </xf>
    <xf numFmtId="0" fontId="4" fillId="0" borderId="2" xfId="0" applyNumberFormat="1" applyFont="1" applyBorder="1">
      <alignment vertical="center"/>
    </xf>
    <xf numFmtId="0" fontId="0" fillId="0" borderId="12" xfId="0" applyNumberFormat="1" applyFont="1" applyBorder="1">
      <alignment vertical="center"/>
    </xf>
    <xf numFmtId="0" fontId="0" fillId="0" borderId="0" xfId="0" applyNumberFormat="1" applyFont="1" applyBorder="1" applyAlignment="1">
      <alignment vertical="center"/>
    </xf>
    <xf numFmtId="0" fontId="0" fillId="0" borderId="38" xfId="0" applyNumberFormat="1" applyFont="1" applyBorder="1" applyAlignment="1">
      <alignment vertical="center"/>
    </xf>
    <xf numFmtId="0" fontId="0" fillId="0" borderId="40" xfId="0" applyNumberFormat="1" applyFont="1" applyBorder="1" applyAlignment="1">
      <alignment vertical="center"/>
    </xf>
    <xf numFmtId="0" fontId="0" fillId="0" borderId="11" xfId="0" applyNumberFormat="1" applyFont="1" applyBorder="1" applyAlignment="1">
      <alignment vertical="center"/>
    </xf>
    <xf numFmtId="0" fontId="0" fillId="0" borderId="3" xfId="0" applyNumberFormat="1" applyFont="1" applyBorder="1" applyAlignment="1">
      <alignment vertical="center"/>
    </xf>
    <xf numFmtId="0" fontId="0" fillId="0" borderId="3" xfId="0" applyNumberFormat="1" applyBorder="1" applyAlignment="1">
      <alignment vertical="center"/>
    </xf>
    <xf numFmtId="0" fontId="0" fillId="0" borderId="3" xfId="0" applyNumberFormat="1" applyFont="1" applyBorder="1" applyAlignment="1">
      <alignment horizontal="left" vertical="center"/>
    </xf>
    <xf numFmtId="0" fontId="0" fillId="3" borderId="11" xfId="0" applyNumberFormat="1" applyFont="1" applyFill="1" applyBorder="1" applyAlignment="1">
      <alignment vertical="center"/>
    </xf>
    <xf numFmtId="0" fontId="0" fillId="2" borderId="11" xfId="0" applyNumberFormat="1" applyFont="1" applyFill="1" applyBorder="1" applyAlignment="1">
      <alignment vertical="center"/>
    </xf>
    <xf numFmtId="0" fontId="4" fillId="2" borderId="11" xfId="0" applyNumberFormat="1" applyFont="1" applyFill="1" applyBorder="1" applyAlignment="1">
      <alignment vertical="center"/>
    </xf>
    <xf numFmtId="0" fontId="0" fillId="3" borderId="12" xfId="0" applyNumberFormat="1" applyFont="1" applyFill="1" applyBorder="1" applyAlignment="1">
      <alignment vertical="center"/>
    </xf>
    <xf numFmtId="0" fontId="0" fillId="2" borderId="13" xfId="0" applyNumberFormat="1" applyFont="1" applyFill="1" applyBorder="1" applyAlignment="1">
      <alignment vertical="center"/>
    </xf>
    <xf numFmtId="0" fontId="0" fillId="2" borderId="12" xfId="0" applyNumberFormat="1" applyFill="1" applyBorder="1" applyAlignment="1">
      <alignment vertical="center"/>
    </xf>
    <xf numFmtId="0" fontId="4" fillId="0" borderId="3" xfId="0" applyNumberFormat="1" applyFont="1" applyBorder="1" applyAlignment="1">
      <alignment vertical="center"/>
    </xf>
    <xf numFmtId="0" fontId="0" fillId="0" borderId="3" xfId="0" applyNumberFormat="1" applyBorder="1" applyAlignment="1">
      <alignment vertical="center"/>
    </xf>
    <xf numFmtId="0" fontId="4" fillId="2" borderId="13" xfId="0" applyNumberFormat="1" applyFont="1" applyFill="1" applyBorder="1" applyAlignment="1">
      <alignment vertical="center"/>
    </xf>
    <xf numFmtId="0" fontId="4" fillId="3" borderId="13" xfId="0" applyNumberFormat="1" applyFont="1" applyFill="1" applyBorder="1" applyAlignment="1">
      <alignment vertical="center"/>
    </xf>
    <xf numFmtId="0" fontId="0" fillId="0" borderId="41" xfId="0" applyNumberFormat="1" applyFont="1" applyBorder="1" applyAlignment="1">
      <alignment vertical="center"/>
    </xf>
    <xf numFmtId="176" fontId="4" fillId="0" borderId="42" xfId="0" applyNumberFormat="1" applyFont="1" applyBorder="1" applyAlignment="1">
      <alignment horizontal="right" vertical="center"/>
    </xf>
    <xf numFmtId="0" fontId="0" fillId="0" borderId="4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vertical="center"/>
    </xf>
    <xf numFmtId="0" fontId="4" fillId="0" borderId="11" xfId="0" applyNumberFormat="1" applyFont="1" applyBorder="1" applyAlignment="1">
      <alignment vertical="center"/>
    </xf>
    <xf numFmtId="0" fontId="4" fillId="0" borderId="12" xfId="0" applyNumberFormat="1" applyFont="1" applyBorder="1" applyAlignment="1">
      <alignment vertical="center"/>
    </xf>
    <xf numFmtId="0" fontId="4" fillId="3" borderId="3" xfId="0" applyNumberFormat="1" applyFont="1" applyFill="1" applyBorder="1" applyAlignment="1">
      <alignment vertical="center"/>
    </xf>
    <xf numFmtId="0" fontId="4" fillId="0" borderId="12" xfId="0" applyNumberFormat="1" applyFont="1" applyBorder="1">
      <alignment vertical="center"/>
    </xf>
    <xf numFmtId="0" fontId="4" fillId="2" borderId="3" xfId="0" applyNumberFormat="1" applyFont="1" applyFill="1" applyBorder="1" applyAlignment="1">
      <alignment vertical="center"/>
    </xf>
    <xf numFmtId="0" fontId="4" fillId="2" borderId="12" xfId="0" applyNumberFormat="1" applyFont="1" applyFill="1" applyBorder="1" applyAlignment="1">
      <alignment vertical="center"/>
    </xf>
    <xf numFmtId="0" fontId="4" fillId="0" borderId="11" xfId="0" applyNumberFormat="1" applyFont="1" applyBorder="1" applyAlignment="1">
      <alignment vertical="center"/>
    </xf>
    <xf numFmtId="0" fontId="0" fillId="0" borderId="12" xfId="0" applyNumberFormat="1" applyFont="1" applyBorder="1" applyAlignment="1">
      <alignment vertical="center"/>
    </xf>
    <xf numFmtId="0" fontId="0" fillId="0" borderId="13" xfId="0" applyNumberFormat="1" applyFont="1" applyBorder="1" applyAlignment="1">
      <alignment horizontal="left" vertical="center"/>
    </xf>
    <xf numFmtId="0" fontId="0" fillId="0" borderId="3" xfId="0" applyNumberFormat="1" applyFont="1" applyBorder="1" applyAlignment="1">
      <alignment horizontal="left" vertical="center"/>
    </xf>
    <xf numFmtId="0" fontId="0" fillId="0" borderId="12" xfId="0" applyNumberFormat="1" applyFont="1" applyBorder="1" applyAlignment="1">
      <alignment horizontal="left" vertical="center"/>
    </xf>
    <xf numFmtId="0" fontId="4" fillId="0" borderId="11" xfId="0" applyNumberFormat="1" applyFont="1" applyBorder="1" applyAlignment="1">
      <alignment horizontal="left" vertical="center"/>
    </xf>
    <xf numFmtId="0" fontId="4" fillId="2" borderId="13" xfId="0" applyNumberFormat="1" applyFont="1" applyFill="1" applyBorder="1" applyAlignment="1">
      <alignment vertical="center"/>
    </xf>
    <xf numFmtId="0" fontId="0" fillId="2" borderId="3" xfId="0" applyNumberFormat="1" applyFill="1" applyBorder="1" applyAlignment="1">
      <alignment vertical="center"/>
    </xf>
    <xf numFmtId="0" fontId="0" fillId="2" borderId="12" xfId="0" applyNumberFormat="1" applyFill="1" applyBorder="1" applyAlignment="1">
      <alignment vertical="center"/>
    </xf>
    <xf numFmtId="0" fontId="4" fillId="3" borderId="13" xfId="0" applyNumberFormat="1" applyFont="1" applyFill="1" applyBorder="1" applyAlignment="1">
      <alignment vertical="center"/>
    </xf>
    <xf numFmtId="0" fontId="0" fillId="3" borderId="3" xfId="0" applyNumberFormat="1" applyFont="1" applyFill="1" applyBorder="1" applyAlignment="1">
      <alignment vertical="center"/>
    </xf>
    <xf numFmtId="0" fontId="0" fillId="3" borderId="12" xfId="0" applyNumberFormat="1" applyFont="1" applyFill="1" applyBorder="1" applyAlignment="1">
      <alignment vertical="center"/>
    </xf>
    <xf numFmtId="0" fontId="0" fillId="0" borderId="16" xfId="0" applyNumberFormat="1" applyFont="1" applyBorder="1" applyAlignment="1">
      <alignment vertical="center"/>
    </xf>
    <xf numFmtId="0" fontId="0" fillId="0" borderId="16" xfId="0" applyNumberFormat="1" applyBorder="1" applyAlignment="1">
      <alignment vertical="center"/>
    </xf>
    <xf numFmtId="0" fontId="0" fillId="0" borderId="17" xfId="0" applyNumberFormat="1" applyBorder="1" applyAlignment="1">
      <alignment vertical="center"/>
    </xf>
    <xf numFmtId="0" fontId="0" fillId="0" borderId="15" xfId="0" applyNumberFormat="1" applyFont="1" applyBorder="1" applyAlignment="1">
      <alignment vertical="center"/>
    </xf>
    <xf numFmtId="178" fontId="1" fillId="0" borderId="2" xfId="0" applyNumberFormat="1" applyFont="1" applyBorder="1" applyAlignment="1">
      <alignment horizontal="center" vertical="center" wrapText="1"/>
    </xf>
    <xf numFmtId="178" fontId="1" fillId="0" borderId="23" xfId="0" applyNumberFormat="1" applyFont="1" applyBorder="1" applyAlignment="1">
      <alignment horizontal="center" vertical="center" wrapText="1"/>
    </xf>
    <xf numFmtId="0" fontId="1" fillId="0" borderId="33" xfId="0" applyNumberFormat="1" applyFont="1" applyBorder="1" applyAlignment="1">
      <alignment horizontal="center" vertical="center"/>
    </xf>
    <xf numFmtId="0" fontId="1" fillId="0" borderId="28" xfId="0" applyNumberFormat="1" applyFont="1" applyBorder="1" applyAlignment="1">
      <alignment horizontal="center" vertical="center"/>
    </xf>
    <xf numFmtId="0" fontId="0" fillId="2" borderId="13" xfId="0" applyNumberFormat="1" applyFont="1" applyFill="1" applyBorder="1" applyAlignment="1">
      <alignment vertical="center"/>
    </xf>
    <xf numFmtId="0" fontId="4" fillId="0" borderId="3" xfId="0" applyNumberFormat="1" applyFont="1" applyBorder="1" applyAlignment="1">
      <alignment horizontal="left" vertical="center"/>
    </xf>
    <xf numFmtId="0" fontId="4" fillId="0" borderId="12" xfId="0" applyNumberFormat="1" applyFont="1" applyBorder="1" applyAlignment="1">
      <alignment horizontal="left" vertical="center"/>
    </xf>
    <xf numFmtId="0" fontId="7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18" xfId="0" applyNumberFormat="1" applyFont="1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0" fontId="1" fillId="0" borderId="20" xfId="0" applyNumberFormat="1" applyFont="1" applyBorder="1" applyAlignment="1">
      <alignment horizontal="center" vertical="center"/>
    </xf>
    <xf numFmtId="0" fontId="1" fillId="0" borderId="21" xfId="0" applyNumberFormat="1" applyFont="1" applyBorder="1" applyAlignment="1">
      <alignment vertical="center"/>
    </xf>
    <xf numFmtId="0" fontId="1" fillId="0" borderId="25" xfId="0" applyNumberFormat="1" applyFont="1" applyBorder="1" applyAlignment="1">
      <alignment vertical="center"/>
    </xf>
    <xf numFmtId="176" fontId="1" fillId="0" borderId="2" xfId="0" applyNumberFormat="1" applyFont="1" applyBorder="1" applyAlignment="1">
      <alignment horizontal="center" vertical="center" wrapText="1"/>
    </xf>
    <xf numFmtId="176" fontId="1" fillId="0" borderId="23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2" xfId="0" applyNumberFormat="1" applyFont="1" applyBorder="1" applyAlignment="1">
      <alignment horizontal="center" vertical="center"/>
    </xf>
    <xf numFmtId="0" fontId="1" fillId="0" borderId="2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24" xfId="0" applyNumberFormat="1" applyBorder="1" applyAlignment="1">
      <alignment horizontal="center" vertical="center" wrapText="1"/>
    </xf>
    <xf numFmtId="0" fontId="1" fillId="0" borderId="29" xfId="0" applyNumberFormat="1" applyFont="1" applyBorder="1" applyAlignment="1">
      <alignment horizontal="center" vertical="center" wrapText="1"/>
    </xf>
    <xf numFmtId="0" fontId="0" fillId="0" borderId="30" xfId="0" applyNumberForma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vertical="center"/>
    </xf>
    <xf numFmtId="0" fontId="0" fillId="0" borderId="13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left" vertical="center"/>
    </xf>
    <xf numFmtId="0" fontId="0" fillId="3" borderId="41" xfId="0" applyNumberFormat="1" applyFont="1" applyFill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40" xfId="0" applyNumberFormat="1" applyFont="1" applyBorder="1" applyAlignment="1">
      <alignment horizontal="center" vertical="center"/>
    </xf>
    <xf numFmtId="0" fontId="0" fillId="0" borderId="37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0" fillId="0" borderId="38" xfId="0" applyNumberFormat="1" applyFont="1" applyBorder="1" applyAlignment="1">
      <alignment horizontal="center" vertical="center"/>
    </xf>
    <xf numFmtId="0" fontId="0" fillId="0" borderId="39" xfId="0" applyNumberFormat="1" applyFon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4" xfId="0" applyNumberFormat="1" applyBorder="1" applyAlignment="1">
      <alignment vertical="center"/>
    </xf>
    <xf numFmtId="177" fontId="4" fillId="0" borderId="2" xfId="0" applyNumberFormat="1" applyFont="1" applyBorder="1" applyAlignment="1">
      <alignment vertical="center"/>
    </xf>
    <xf numFmtId="0" fontId="0" fillId="0" borderId="2" xfId="0" applyNumberFormat="1" applyFont="1" applyBorder="1" applyAlignment="1">
      <alignment vertical="center"/>
    </xf>
    <xf numFmtId="0" fontId="0" fillId="0" borderId="2" xfId="0" applyNumberFormat="1" applyFont="1" applyBorder="1" applyAlignment="1">
      <alignment horizontal="center" vertical="center"/>
    </xf>
    <xf numFmtId="0" fontId="1" fillId="0" borderId="43" xfId="0" applyNumberFormat="1" applyFon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S40"/>
  <sheetViews>
    <sheetView tabSelected="1" topLeftCell="C13" workbookViewId="0">
      <selection activeCell="L25" sqref="L25"/>
    </sheetView>
  </sheetViews>
  <sheetFormatPr defaultRowHeight="16.5" x14ac:dyDescent="0.3"/>
  <cols>
    <col min="1" max="2" width="6.625" customWidth="1"/>
    <col min="3" max="3" width="15.625" style="4" customWidth="1"/>
    <col min="4" max="6" width="16.625" style="1" customWidth="1"/>
    <col min="7" max="7" width="7.25" customWidth="1"/>
    <col min="8" max="8" width="7" customWidth="1"/>
    <col min="9" max="9" width="18.875" customWidth="1"/>
    <col min="10" max="12" width="16.625" style="1" customWidth="1"/>
  </cols>
  <sheetData>
    <row r="3" spans="1:19" ht="26.25" x14ac:dyDescent="0.3">
      <c r="A3" s="91" t="s">
        <v>18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</row>
    <row r="4" spans="1:19" ht="15.75" customHeight="1" x14ac:dyDescent="0.3">
      <c r="A4" s="90" t="s">
        <v>13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</row>
    <row r="5" spans="1:19" ht="15.75" customHeight="1" x14ac:dyDescent="0.3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9" x14ac:dyDescent="0.3">
      <c r="A6" s="92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</row>
    <row r="7" spans="1:19" x14ac:dyDescent="0.3">
      <c r="A7" s="19" t="s">
        <v>17</v>
      </c>
    </row>
    <row r="8" spans="1:19" ht="32.25" customHeight="1" x14ac:dyDescent="0.3">
      <c r="A8" s="94" t="s">
        <v>0</v>
      </c>
      <c r="B8" s="95"/>
      <c r="C8" s="95"/>
      <c r="D8" s="94"/>
      <c r="E8" s="95"/>
      <c r="F8" s="95"/>
      <c r="G8" s="96" t="s">
        <v>4</v>
      </c>
      <c r="H8" s="97"/>
      <c r="I8" s="97"/>
      <c r="J8" s="96"/>
      <c r="K8" s="97"/>
      <c r="L8" s="98"/>
    </row>
    <row r="9" spans="1:19" ht="23.25" customHeight="1" x14ac:dyDescent="0.3">
      <c r="A9" s="109" t="s">
        <v>6</v>
      </c>
      <c r="B9" s="102"/>
      <c r="C9" s="102"/>
      <c r="D9" s="83" t="s">
        <v>15</v>
      </c>
      <c r="E9" s="99" t="s">
        <v>19</v>
      </c>
      <c r="F9" s="105" t="s">
        <v>3</v>
      </c>
      <c r="G9" s="101" t="s">
        <v>6</v>
      </c>
      <c r="H9" s="102"/>
      <c r="I9" s="102"/>
      <c r="J9" s="83" t="s">
        <v>15</v>
      </c>
      <c r="K9" s="99" t="s">
        <v>19</v>
      </c>
      <c r="L9" s="107" t="s">
        <v>3</v>
      </c>
    </row>
    <row r="10" spans="1:19" ht="23.25" customHeight="1" thickBot="1" x14ac:dyDescent="0.35">
      <c r="A10" s="110" t="s">
        <v>20</v>
      </c>
      <c r="B10" s="111"/>
      <c r="C10" s="111"/>
      <c r="D10" s="84"/>
      <c r="E10" s="100"/>
      <c r="F10" s="106"/>
      <c r="G10" s="103" t="s">
        <v>20</v>
      </c>
      <c r="H10" s="104"/>
      <c r="I10" s="104"/>
      <c r="J10" s="84"/>
      <c r="K10" s="100"/>
      <c r="L10" s="108"/>
    </row>
    <row r="11" spans="1:19" ht="23.25" customHeight="1" thickTop="1" thickBot="1" x14ac:dyDescent="0.35">
      <c r="A11" s="82" t="s">
        <v>10</v>
      </c>
      <c r="B11" s="80"/>
      <c r="C11" s="81"/>
      <c r="D11" s="36">
        <f>D12</f>
        <v>29373400</v>
      </c>
      <c r="E11" s="36">
        <f>E12</f>
        <v>35747000</v>
      </c>
      <c r="F11" s="21">
        <f>(E11-D11)</f>
        <v>6373600</v>
      </c>
      <c r="G11" s="79" t="s">
        <v>2</v>
      </c>
      <c r="H11" s="80"/>
      <c r="I11" s="81"/>
      <c r="J11" s="22">
        <f>J12+J17+J19</f>
        <v>114370000</v>
      </c>
      <c r="K11" s="22">
        <f>K12+K17+K19</f>
        <v>141799000</v>
      </c>
      <c r="L11" s="25">
        <f>L12+L17+L19</f>
        <v>27429000</v>
      </c>
    </row>
    <row r="12" spans="1:19" ht="23.25" customHeight="1" thickTop="1" thickBot="1" x14ac:dyDescent="0.35">
      <c r="A12" s="57"/>
      <c r="B12" s="88" t="s">
        <v>21</v>
      </c>
      <c r="C12" s="89"/>
      <c r="D12" s="36">
        <v>29373400</v>
      </c>
      <c r="E12" s="36">
        <f>E13+E14+E15</f>
        <v>35747000</v>
      </c>
      <c r="F12" s="21">
        <f>(E12-D12)</f>
        <v>6373600</v>
      </c>
      <c r="G12" s="40"/>
      <c r="H12" s="72" t="s">
        <v>33</v>
      </c>
      <c r="I12" s="89"/>
      <c r="J12" s="22">
        <f>J13+J14+J15+J16</f>
        <v>109370000</v>
      </c>
      <c r="K12" s="22">
        <f>K13+K14+K15+K16</f>
        <v>121199000</v>
      </c>
      <c r="L12" s="58">
        <f>K12-J12</f>
        <v>11829000</v>
      </c>
    </row>
    <row r="13" spans="1:19" ht="23.25" customHeight="1" thickTop="1" x14ac:dyDescent="0.3">
      <c r="A13" s="57"/>
      <c r="B13" s="60"/>
      <c r="C13" s="115" t="s">
        <v>22</v>
      </c>
      <c r="D13" s="36">
        <v>29373400</v>
      </c>
      <c r="E13" s="36">
        <v>16077000</v>
      </c>
      <c r="F13" s="21">
        <v>-13296400</v>
      </c>
      <c r="G13" s="122"/>
      <c r="H13" s="123"/>
      <c r="I13" s="115" t="s">
        <v>35</v>
      </c>
      <c r="J13" s="22">
        <v>98280000</v>
      </c>
      <c r="K13" s="22">
        <v>104552000</v>
      </c>
      <c r="L13" s="58">
        <v>6272000</v>
      </c>
    </row>
    <row r="14" spans="1:19" ht="23.25" customHeight="1" thickBot="1" x14ac:dyDescent="0.35">
      <c r="A14" s="57"/>
      <c r="B14" s="60"/>
      <c r="C14" s="115" t="s">
        <v>23</v>
      </c>
      <c r="D14" s="36">
        <v>0</v>
      </c>
      <c r="E14" s="36">
        <v>16070000</v>
      </c>
      <c r="F14" s="36">
        <v>16070000</v>
      </c>
      <c r="G14" s="40"/>
      <c r="H14" s="60"/>
      <c r="I14" s="115" t="s">
        <v>36</v>
      </c>
      <c r="J14" s="22">
        <v>800000</v>
      </c>
      <c r="K14" s="22">
        <v>3840000</v>
      </c>
      <c r="L14" s="58">
        <v>3040000</v>
      </c>
      <c r="N14" s="127"/>
      <c r="O14" s="127"/>
      <c r="P14" s="127"/>
      <c r="Q14" s="127"/>
      <c r="R14" s="127"/>
      <c r="S14" s="127"/>
    </row>
    <row r="15" spans="1:19" ht="23.25" customHeight="1" thickTop="1" thickBot="1" x14ac:dyDescent="0.35">
      <c r="A15" s="116"/>
      <c r="B15" s="114"/>
      <c r="C15" s="115" t="s">
        <v>24</v>
      </c>
      <c r="D15" s="129">
        <v>0</v>
      </c>
      <c r="E15" s="15">
        <v>3600000</v>
      </c>
      <c r="F15" s="21">
        <f>(E15-D15)</f>
        <v>3600000</v>
      </c>
      <c r="G15" s="125"/>
      <c r="H15" s="126"/>
      <c r="I15" s="62" t="s">
        <v>37</v>
      </c>
      <c r="J15" s="23">
        <v>2471000</v>
      </c>
      <c r="K15" s="23">
        <v>6350000</v>
      </c>
      <c r="L15" s="26">
        <v>3879000</v>
      </c>
      <c r="N15" s="127"/>
      <c r="O15" s="127"/>
      <c r="P15" s="127"/>
      <c r="Q15" s="127"/>
      <c r="R15" s="127"/>
      <c r="S15" s="127"/>
    </row>
    <row r="16" spans="1:19" ht="23.25" customHeight="1" thickTop="1" thickBot="1" x14ac:dyDescent="0.35">
      <c r="A16" s="69" t="s">
        <v>9</v>
      </c>
      <c r="B16" s="70"/>
      <c r="C16" s="71"/>
      <c r="D16" s="7">
        <f>D17</f>
        <v>750000</v>
      </c>
      <c r="E16" s="7">
        <f>E17</f>
        <v>3120000</v>
      </c>
      <c r="F16" s="21">
        <f>F17</f>
        <v>2370000</v>
      </c>
      <c r="G16" s="122"/>
      <c r="H16" s="121"/>
      <c r="I16" s="62" t="s">
        <v>38</v>
      </c>
      <c r="J16" s="23">
        <v>7819000</v>
      </c>
      <c r="K16" s="23">
        <v>6457000</v>
      </c>
      <c r="L16" s="26">
        <f>K16-J16</f>
        <v>-1362000</v>
      </c>
      <c r="N16" s="127"/>
      <c r="O16" s="127"/>
      <c r="P16" s="127"/>
      <c r="Q16" s="127"/>
      <c r="R16" s="127"/>
      <c r="S16" s="127"/>
    </row>
    <row r="17" spans="1:19" ht="23.25" customHeight="1" thickTop="1" thickBot="1" x14ac:dyDescent="0.35">
      <c r="A17" s="6"/>
      <c r="B17" s="72" t="s">
        <v>26</v>
      </c>
      <c r="C17" s="71"/>
      <c r="D17" s="7">
        <v>750000</v>
      </c>
      <c r="E17" s="7">
        <v>3120000</v>
      </c>
      <c r="F17" s="21">
        <f>(E17-D17)</f>
        <v>2370000</v>
      </c>
      <c r="G17" s="16"/>
      <c r="H17" s="67" t="s">
        <v>39</v>
      </c>
      <c r="I17" s="68"/>
      <c r="J17" s="7">
        <v>0</v>
      </c>
      <c r="K17" s="7">
        <v>3600000</v>
      </c>
      <c r="L17" s="26">
        <f t="shared" ref="L17:L26" si="0">K17-J17</f>
        <v>3600000</v>
      </c>
      <c r="N17" s="127"/>
      <c r="O17" s="127"/>
      <c r="P17" s="127"/>
      <c r="Q17" s="127"/>
      <c r="R17" s="127"/>
      <c r="S17" s="127"/>
    </row>
    <row r="18" spans="1:19" ht="23.25" customHeight="1" thickTop="1" thickBot="1" x14ac:dyDescent="0.35">
      <c r="A18" s="10"/>
      <c r="B18" s="46"/>
      <c r="C18" s="117" t="s">
        <v>25</v>
      </c>
      <c r="D18" s="7">
        <v>750000</v>
      </c>
      <c r="E18" s="7">
        <v>3120000</v>
      </c>
      <c r="F18" s="21">
        <f>(E18-D18)</f>
        <v>2370000</v>
      </c>
      <c r="G18" s="59"/>
      <c r="H18" s="44"/>
      <c r="I18" s="115" t="s">
        <v>40</v>
      </c>
      <c r="J18" s="7">
        <v>0</v>
      </c>
      <c r="K18" s="7">
        <v>3600000</v>
      </c>
      <c r="L18" s="7">
        <v>3600000</v>
      </c>
      <c r="N18" s="127"/>
      <c r="O18" s="127"/>
      <c r="P18" s="127"/>
      <c r="Q18" s="127"/>
      <c r="R18" s="127"/>
      <c r="S18" s="127"/>
    </row>
    <row r="19" spans="1:19" ht="23.25" customHeight="1" thickTop="1" thickBot="1" x14ac:dyDescent="0.35">
      <c r="A19" s="72" t="s">
        <v>14</v>
      </c>
      <c r="B19" s="88"/>
      <c r="C19" s="89"/>
      <c r="D19" s="5">
        <f>D20</f>
        <v>0</v>
      </c>
      <c r="E19" s="5">
        <f>E20</f>
        <v>13829000</v>
      </c>
      <c r="F19" s="21">
        <f t="shared" ref="F19:F21" si="1">(E19-D19)</f>
        <v>13829000</v>
      </c>
      <c r="H19" s="72" t="s">
        <v>34</v>
      </c>
      <c r="I19" s="89"/>
      <c r="J19" s="7">
        <f>J20+J21+J22</f>
        <v>5000000</v>
      </c>
      <c r="K19" s="7">
        <f>K20+K21+K22+K23</f>
        <v>17000000</v>
      </c>
      <c r="L19" s="26">
        <f>L20+L21+L22+L23</f>
        <v>12000000</v>
      </c>
      <c r="N19" s="127"/>
      <c r="O19" s="127"/>
      <c r="P19" s="127"/>
      <c r="Q19" s="127"/>
      <c r="R19" s="127"/>
      <c r="S19" s="127"/>
    </row>
    <row r="20" spans="1:19" ht="23.25" customHeight="1" thickTop="1" x14ac:dyDescent="0.3">
      <c r="A20" s="11"/>
      <c r="B20" s="38" t="s">
        <v>14</v>
      </c>
      <c r="C20" s="18"/>
      <c r="D20" s="5">
        <v>0</v>
      </c>
      <c r="E20" s="5">
        <v>13829000</v>
      </c>
      <c r="F20" s="21">
        <f t="shared" si="1"/>
        <v>13829000</v>
      </c>
      <c r="G20" s="44"/>
      <c r="H20" s="45"/>
      <c r="I20" s="115" t="s">
        <v>41</v>
      </c>
      <c r="J20" s="7">
        <v>3300000</v>
      </c>
      <c r="K20" s="7">
        <v>1500000</v>
      </c>
      <c r="L20" s="26">
        <v>-1800000</v>
      </c>
      <c r="N20" s="127"/>
      <c r="O20" s="127"/>
      <c r="P20" s="127"/>
      <c r="Q20" s="127"/>
      <c r="R20" s="127"/>
      <c r="S20" s="127"/>
    </row>
    <row r="21" spans="1:19" ht="23.25" customHeight="1" thickBot="1" x14ac:dyDescent="0.35">
      <c r="A21" s="2"/>
      <c r="B21" s="20"/>
      <c r="C21" s="64" t="s">
        <v>28</v>
      </c>
      <c r="D21" s="5">
        <v>0</v>
      </c>
      <c r="E21" s="5">
        <v>13829000</v>
      </c>
      <c r="F21" s="5">
        <v>13829000</v>
      </c>
      <c r="G21" s="44"/>
      <c r="H21" s="45"/>
      <c r="I21" s="115" t="s">
        <v>42</v>
      </c>
      <c r="J21" s="7">
        <v>1600000</v>
      </c>
      <c r="K21" s="7">
        <v>800000</v>
      </c>
      <c r="L21" s="26">
        <v>-800000</v>
      </c>
      <c r="N21" s="127"/>
      <c r="O21" s="127"/>
      <c r="P21" s="127"/>
      <c r="Q21" s="127"/>
      <c r="R21" s="127"/>
      <c r="S21" s="127"/>
    </row>
    <row r="22" spans="1:19" ht="23.25" customHeight="1" thickTop="1" thickBot="1" x14ac:dyDescent="0.35">
      <c r="A22" s="76" t="s">
        <v>12</v>
      </c>
      <c r="B22" s="77"/>
      <c r="C22" s="78"/>
      <c r="D22" s="31">
        <f>D25</f>
        <v>0</v>
      </c>
      <c r="E22" s="31">
        <v>102859000</v>
      </c>
      <c r="F22" s="21">
        <f t="shared" ref="F22:F25" si="2">(E22-D22)</f>
        <v>102859000</v>
      </c>
      <c r="G22" s="112"/>
      <c r="H22" s="113"/>
      <c r="I22" s="115" t="s">
        <v>43</v>
      </c>
      <c r="J22" s="7">
        <v>100000</v>
      </c>
      <c r="K22" s="7">
        <v>300000</v>
      </c>
      <c r="L22" s="26">
        <f t="shared" si="0"/>
        <v>200000</v>
      </c>
      <c r="N22" s="127"/>
      <c r="O22" s="127"/>
      <c r="P22" s="127"/>
      <c r="Q22" s="127"/>
      <c r="R22" s="127"/>
      <c r="S22" s="127"/>
    </row>
    <row r="23" spans="1:19" ht="23.25" customHeight="1" thickTop="1" thickBot="1" x14ac:dyDescent="0.35">
      <c r="A23" s="56"/>
      <c r="B23" s="63" t="s">
        <v>12</v>
      </c>
      <c r="C23" s="50"/>
      <c r="D23" s="31">
        <v>96144000</v>
      </c>
      <c r="E23" s="31">
        <f>E24+E25</f>
        <v>104299000</v>
      </c>
      <c r="F23" s="21">
        <f>F24+F25</f>
        <v>8155000</v>
      </c>
      <c r="G23" s="43"/>
      <c r="H23" s="44"/>
      <c r="I23" s="115" t="s">
        <v>54</v>
      </c>
      <c r="J23" s="7">
        <v>0</v>
      </c>
      <c r="K23" s="7">
        <v>14400000</v>
      </c>
      <c r="L23" s="7">
        <v>14400000</v>
      </c>
      <c r="N23" s="127"/>
      <c r="O23" s="127"/>
      <c r="P23" s="127"/>
      <c r="Q23" s="127"/>
      <c r="R23" s="127"/>
      <c r="S23" s="127"/>
    </row>
    <row r="24" spans="1:19" ht="23.25" customHeight="1" thickTop="1" thickBot="1" x14ac:dyDescent="0.35">
      <c r="A24" s="120"/>
      <c r="B24" s="120"/>
      <c r="C24" s="47" t="s">
        <v>1</v>
      </c>
      <c r="D24" s="31">
        <v>96144000</v>
      </c>
      <c r="E24" s="31">
        <v>102859000</v>
      </c>
      <c r="F24" s="21">
        <v>6715000</v>
      </c>
      <c r="G24" s="72" t="s">
        <v>44</v>
      </c>
      <c r="H24" s="70"/>
      <c r="I24" s="71"/>
      <c r="J24" s="7">
        <v>14680000</v>
      </c>
      <c r="K24" s="7">
        <v>800000</v>
      </c>
      <c r="L24" s="26">
        <v>-13880000</v>
      </c>
      <c r="N24" s="127"/>
      <c r="O24" s="127"/>
      <c r="P24" s="127"/>
      <c r="Q24" s="127"/>
      <c r="R24" s="127"/>
      <c r="S24" s="127"/>
    </row>
    <row r="25" spans="1:19" ht="23.25" customHeight="1" thickTop="1" thickBot="1" x14ac:dyDescent="0.35">
      <c r="A25" s="118"/>
      <c r="B25" s="119"/>
      <c r="C25" s="38" t="s">
        <v>27</v>
      </c>
      <c r="D25" s="32">
        <v>0</v>
      </c>
      <c r="E25" s="32">
        <v>1440000</v>
      </c>
      <c r="F25" s="21">
        <f t="shared" ref="F25:F26" si="3">(E25-D25)</f>
        <v>1440000</v>
      </c>
      <c r="G25" s="41"/>
      <c r="H25" s="72" t="s">
        <v>55</v>
      </c>
      <c r="I25" s="89"/>
      <c r="J25" s="7">
        <f>J26+J27</f>
        <v>14680000</v>
      </c>
      <c r="K25" s="7">
        <f>K26+K27</f>
        <v>800000</v>
      </c>
      <c r="L25" s="26">
        <f>L26+L27</f>
        <v>-13880000</v>
      </c>
      <c r="N25" s="127"/>
      <c r="O25" s="127"/>
      <c r="P25" s="127"/>
      <c r="Q25" s="127"/>
      <c r="R25" s="127"/>
      <c r="S25" s="127"/>
    </row>
    <row r="26" spans="1:19" ht="23.25" customHeight="1" thickTop="1" thickBot="1" x14ac:dyDescent="0.35">
      <c r="A26" s="73" t="s">
        <v>11</v>
      </c>
      <c r="B26" s="74"/>
      <c r="C26" s="75"/>
      <c r="D26" s="7">
        <f>D28</f>
        <v>2267696</v>
      </c>
      <c r="E26" s="7">
        <v>402000</v>
      </c>
      <c r="F26" s="21">
        <f t="shared" si="3"/>
        <v>-1865696</v>
      </c>
      <c r="G26" s="112"/>
      <c r="H26" s="114"/>
      <c r="I26" s="117" t="s">
        <v>45</v>
      </c>
      <c r="J26" s="9">
        <v>400000</v>
      </c>
      <c r="K26" s="9">
        <v>500000</v>
      </c>
      <c r="L26" s="26">
        <v>100000</v>
      </c>
      <c r="N26" s="127"/>
      <c r="O26" s="127"/>
      <c r="P26" s="127"/>
      <c r="Q26" s="127"/>
      <c r="R26" s="127"/>
      <c r="S26" s="127"/>
    </row>
    <row r="27" spans="1:19" ht="23.25" customHeight="1" thickTop="1" thickBot="1" x14ac:dyDescent="0.35">
      <c r="A27" s="55"/>
      <c r="B27" s="65" t="s">
        <v>11</v>
      </c>
      <c r="C27" s="52"/>
      <c r="D27" s="7">
        <v>2267696</v>
      </c>
      <c r="E27" s="7">
        <v>402000</v>
      </c>
      <c r="F27" s="21">
        <v>-1867696</v>
      </c>
      <c r="G27" s="112"/>
      <c r="H27" s="113"/>
      <c r="I27" s="115" t="s">
        <v>46</v>
      </c>
      <c r="J27" s="9">
        <v>14280000</v>
      </c>
      <c r="K27" s="9">
        <v>300000</v>
      </c>
      <c r="L27" s="26">
        <v>-13980000</v>
      </c>
      <c r="N27" s="127"/>
      <c r="O27" s="127"/>
      <c r="P27" s="127"/>
      <c r="Q27" s="127"/>
      <c r="R27" s="127"/>
      <c r="S27" s="127"/>
    </row>
    <row r="28" spans="1:19" ht="23.25" customHeight="1" thickTop="1" thickBot="1" x14ac:dyDescent="0.35">
      <c r="A28" s="10"/>
      <c r="B28" s="49"/>
      <c r="C28" s="66" t="s">
        <v>30</v>
      </c>
      <c r="D28" s="7">
        <v>2267696</v>
      </c>
      <c r="E28" s="7">
        <v>200000</v>
      </c>
      <c r="F28" s="21">
        <f t="shared" ref="F28:F32" si="4">(E28-D28)</f>
        <v>-2067696</v>
      </c>
      <c r="G28" s="72" t="s">
        <v>47</v>
      </c>
      <c r="H28" s="70"/>
      <c r="I28" s="71"/>
      <c r="J28" s="9">
        <f>J29+J33</f>
        <v>9040000</v>
      </c>
      <c r="K28" s="9">
        <f>K29+K33</f>
        <v>20950000</v>
      </c>
      <c r="L28" s="26">
        <f>L29+L33</f>
        <v>11910000</v>
      </c>
      <c r="N28" s="127"/>
      <c r="O28" s="127"/>
      <c r="P28" s="127"/>
      <c r="Q28" s="127"/>
      <c r="R28" s="127"/>
      <c r="S28" s="127"/>
    </row>
    <row r="29" spans="1:19" ht="23.25" customHeight="1" thickTop="1" thickBot="1" x14ac:dyDescent="0.35">
      <c r="A29" s="10"/>
      <c r="B29" s="65"/>
      <c r="C29" s="65" t="s">
        <v>53</v>
      </c>
      <c r="D29" s="7">
        <v>0</v>
      </c>
      <c r="E29" s="7">
        <v>202000</v>
      </c>
      <c r="F29" s="21">
        <v>200000</v>
      </c>
      <c r="G29" s="37"/>
      <c r="H29" s="72" t="s">
        <v>48</v>
      </c>
      <c r="I29" s="89"/>
      <c r="J29" s="9">
        <f>J30+J31+J32</f>
        <v>8840000</v>
      </c>
      <c r="K29" s="9">
        <f>K30+K31+K32</f>
        <v>20650000</v>
      </c>
      <c r="L29" s="26">
        <f>L30+L31+L32</f>
        <v>11810000</v>
      </c>
      <c r="N29" s="127"/>
      <c r="O29" s="127"/>
      <c r="P29" s="127"/>
      <c r="Q29" s="127"/>
      <c r="R29" s="127"/>
      <c r="S29" s="127"/>
    </row>
    <row r="30" spans="1:19" ht="23.25" customHeight="1" thickTop="1" thickBot="1" x14ac:dyDescent="0.35">
      <c r="A30" s="87" t="s">
        <v>7</v>
      </c>
      <c r="B30" s="74"/>
      <c r="C30" s="75"/>
      <c r="D30" s="12">
        <f>D32</f>
        <v>7810000</v>
      </c>
      <c r="E30" s="12">
        <f>E32</f>
        <v>6150000</v>
      </c>
      <c r="F30" s="21">
        <v>-931000</v>
      </c>
      <c r="G30" s="37"/>
      <c r="H30" s="46"/>
      <c r="I30" s="117" t="s">
        <v>49</v>
      </c>
      <c r="J30" s="9">
        <v>5280000</v>
      </c>
      <c r="K30" s="9">
        <v>18600000</v>
      </c>
      <c r="L30" s="26">
        <v>13320000</v>
      </c>
      <c r="N30" s="127"/>
      <c r="O30" s="127"/>
      <c r="P30" s="127"/>
      <c r="Q30" s="127"/>
      <c r="R30" s="127"/>
      <c r="S30" s="127"/>
    </row>
    <row r="31" spans="1:19" ht="23.25" customHeight="1" thickTop="1" thickBot="1" x14ac:dyDescent="0.35">
      <c r="A31" s="51"/>
      <c r="B31" s="65" t="s">
        <v>31</v>
      </c>
      <c r="C31" s="52"/>
      <c r="D31" s="12">
        <v>7810000</v>
      </c>
      <c r="E31" s="12">
        <v>6150000</v>
      </c>
      <c r="F31" s="21">
        <v>-931000</v>
      </c>
      <c r="G31" s="61"/>
      <c r="H31" s="54"/>
      <c r="I31" s="115" t="s">
        <v>50</v>
      </c>
      <c r="J31" s="9">
        <v>2060000</v>
      </c>
      <c r="K31" s="9">
        <v>1250000</v>
      </c>
      <c r="L31" s="26">
        <v>-810000</v>
      </c>
      <c r="N31" s="127"/>
      <c r="O31" s="127"/>
      <c r="P31" s="127"/>
      <c r="Q31" s="127"/>
      <c r="R31" s="127"/>
      <c r="S31" s="127"/>
    </row>
    <row r="32" spans="1:19" ht="23.25" customHeight="1" thickTop="1" thickBot="1" x14ac:dyDescent="0.35">
      <c r="A32" s="13"/>
      <c r="B32" s="48"/>
      <c r="C32" s="66" t="s">
        <v>32</v>
      </c>
      <c r="D32" s="12">
        <v>7810000</v>
      </c>
      <c r="E32" s="12">
        <v>6150000</v>
      </c>
      <c r="F32" s="21">
        <v>-931000</v>
      </c>
      <c r="G32" s="112"/>
      <c r="H32" s="114"/>
      <c r="I32" s="115" t="s">
        <v>51</v>
      </c>
      <c r="J32" s="7">
        <v>1500000</v>
      </c>
      <c r="K32" s="7">
        <v>800000</v>
      </c>
      <c r="L32" s="26">
        <v>-700000</v>
      </c>
      <c r="N32" s="127"/>
      <c r="O32" s="127"/>
      <c r="P32" s="127"/>
      <c r="Q32" s="127"/>
      <c r="R32" s="127"/>
      <c r="S32" s="127"/>
    </row>
    <row r="33" spans="1:19" ht="23.25" customHeight="1" thickTop="1" thickBot="1" x14ac:dyDescent="0.35">
      <c r="A33" s="20" t="s">
        <v>16</v>
      </c>
      <c r="B33" s="20"/>
      <c r="C33" s="39"/>
      <c r="D33" s="5">
        <f>D35</f>
        <v>2471000</v>
      </c>
      <c r="E33" s="5">
        <f>E35</f>
        <v>0</v>
      </c>
      <c r="F33" s="21">
        <f t="shared" ref="F32:F33" si="5">(E33-D33)</f>
        <v>-2471000</v>
      </c>
      <c r="G33" s="42"/>
      <c r="H33" s="124" t="s">
        <v>47</v>
      </c>
      <c r="I33" s="124"/>
      <c r="J33" s="9">
        <v>200000</v>
      </c>
      <c r="K33" s="9">
        <v>300000</v>
      </c>
      <c r="L33" s="26">
        <v>100000</v>
      </c>
      <c r="N33" s="127"/>
      <c r="O33" s="127"/>
      <c r="P33" s="127"/>
      <c r="Q33" s="127"/>
      <c r="R33" s="127"/>
      <c r="S33" s="127"/>
    </row>
    <row r="34" spans="1:19" ht="23.25" customHeight="1" thickTop="1" thickBot="1" x14ac:dyDescent="0.35">
      <c r="A34" s="20"/>
      <c r="B34" s="20" t="s">
        <v>16</v>
      </c>
      <c r="C34" s="39"/>
      <c r="D34" s="5">
        <v>2471000</v>
      </c>
      <c r="E34" s="5">
        <v>0</v>
      </c>
      <c r="F34" s="21">
        <f t="shared" ref="F34:F35" si="6">(E34-D34)</f>
        <v>-2471000</v>
      </c>
      <c r="G34" s="131"/>
      <c r="H34" s="131"/>
      <c r="I34" s="115" t="s">
        <v>52</v>
      </c>
      <c r="J34" s="9">
        <v>200000</v>
      </c>
      <c r="K34" s="9">
        <v>300000</v>
      </c>
      <c r="L34" s="26">
        <v>100000</v>
      </c>
      <c r="N34" s="127"/>
      <c r="O34" s="127"/>
      <c r="P34" s="127"/>
      <c r="Q34" s="127"/>
      <c r="R34" s="127"/>
      <c r="S34" s="127"/>
    </row>
    <row r="35" spans="1:19" ht="23.25" customHeight="1" thickTop="1" x14ac:dyDescent="0.3">
      <c r="A35" s="2"/>
      <c r="B35" s="53"/>
      <c r="C35" s="62" t="s">
        <v>29</v>
      </c>
      <c r="D35" s="5">
        <v>2471000</v>
      </c>
      <c r="E35" s="5">
        <v>0</v>
      </c>
      <c r="F35" s="21">
        <f t="shared" si="6"/>
        <v>-2471000</v>
      </c>
      <c r="G35" s="133"/>
      <c r="H35" s="133"/>
      <c r="I35" s="11"/>
      <c r="J35" s="9"/>
      <c r="K35" s="9"/>
      <c r="L35" s="26"/>
      <c r="N35" s="127"/>
      <c r="O35" s="127"/>
      <c r="P35" s="127"/>
      <c r="Q35" s="127"/>
      <c r="R35" s="127"/>
      <c r="S35" s="127"/>
    </row>
    <row r="36" spans="1:19" ht="23.25" customHeight="1" thickBot="1" x14ac:dyDescent="0.35">
      <c r="A36" s="34"/>
      <c r="B36" s="35"/>
      <c r="C36" s="33"/>
      <c r="D36" s="12"/>
      <c r="E36" s="12"/>
      <c r="F36" s="24"/>
      <c r="G36" s="131"/>
      <c r="H36" s="131"/>
      <c r="I36" s="130"/>
      <c r="J36" s="9"/>
      <c r="K36" s="9"/>
      <c r="L36" s="27"/>
      <c r="N36" s="128"/>
      <c r="O36" s="128"/>
      <c r="P36" s="128"/>
      <c r="Q36" s="128"/>
      <c r="R36" s="128"/>
      <c r="S36" s="128"/>
    </row>
    <row r="37" spans="1:19" ht="23.25" customHeight="1" thickTop="1" thickBot="1" x14ac:dyDescent="0.35">
      <c r="A37" s="85" t="s">
        <v>5</v>
      </c>
      <c r="B37" s="86"/>
      <c r="C37" s="86"/>
      <c r="D37" s="8">
        <v>138090000</v>
      </c>
      <c r="E37" s="8">
        <v>163549000</v>
      </c>
      <c r="F37" s="17">
        <f>D37-E37</f>
        <v>-25459000</v>
      </c>
      <c r="G37" s="132" t="s">
        <v>8</v>
      </c>
      <c r="H37" s="86"/>
      <c r="I37" s="86"/>
      <c r="J37" s="8">
        <f>J28+J24+J11</f>
        <v>138090000</v>
      </c>
      <c r="K37" s="8">
        <f>K28+K24+K11</f>
        <v>163549000</v>
      </c>
      <c r="L37" s="28">
        <f>L28+L24+L11</f>
        <v>25459000</v>
      </c>
    </row>
    <row r="38" spans="1:19" x14ac:dyDescent="0.3">
      <c r="A38" s="4"/>
      <c r="B38" s="4"/>
      <c r="D38" s="3"/>
      <c r="E38" s="3"/>
      <c r="F38" s="3"/>
      <c r="G38" s="4"/>
      <c r="H38" s="4"/>
      <c r="I38" s="4"/>
      <c r="J38" s="3"/>
      <c r="K38" s="3"/>
      <c r="L38" s="3"/>
    </row>
    <row r="39" spans="1:19" x14ac:dyDescent="0.3">
      <c r="A39" s="30"/>
    </row>
    <row r="40" spans="1:19" x14ac:dyDescent="0.3">
      <c r="A40" s="14"/>
      <c r="B40" s="14"/>
      <c r="C40" s="14"/>
      <c r="J40"/>
      <c r="K40"/>
      <c r="L40"/>
    </row>
  </sheetData>
  <mergeCells count="47">
    <mergeCell ref="A26:C26"/>
    <mergeCell ref="G22:H22"/>
    <mergeCell ref="G26:H26"/>
    <mergeCell ref="G27:H27"/>
    <mergeCell ref="H25:I25"/>
    <mergeCell ref="H29:I29"/>
    <mergeCell ref="G32:H32"/>
    <mergeCell ref="H33:I33"/>
    <mergeCell ref="G34:H34"/>
    <mergeCell ref="G35:H35"/>
    <mergeCell ref="H19:I19"/>
    <mergeCell ref="G24:I24"/>
    <mergeCell ref="G28:I28"/>
    <mergeCell ref="B12:C12"/>
    <mergeCell ref="A15:B15"/>
    <mergeCell ref="G13:H13"/>
    <mergeCell ref="H12:I12"/>
    <mergeCell ref="G15:H15"/>
    <mergeCell ref="G16:H16"/>
    <mergeCell ref="A22:C22"/>
    <mergeCell ref="A24:B24"/>
    <mergeCell ref="A25:B25"/>
    <mergeCell ref="K9:K10"/>
    <mergeCell ref="G9:I9"/>
    <mergeCell ref="G10:I10"/>
    <mergeCell ref="F9:F10"/>
    <mergeCell ref="L9:L10"/>
    <mergeCell ref="J9:J10"/>
    <mergeCell ref="A4:L4"/>
    <mergeCell ref="A3:L3"/>
    <mergeCell ref="A6:L6"/>
    <mergeCell ref="A8:F8"/>
    <mergeCell ref="G8:L8"/>
    <mergeCell ref="G11:I11"/>
    <mergeCell ref="A11:C11"/>
    <mergeCell ref="D9:D10"/>
    <mergeCell ref="A37:C37"/>
    <mergeCell ref="G37:I37"/>
    <mergeCell ref="A9:C9"/>
    <mergeCell ref="A10:C10"/>
    <mergeCell ref="E9:E10"/>
    <mergeCell ref="G36:H36"/>
    <mergeCell ref="H17:I17"/>
    <mergeCell ref="A16:C16"/>
    <mergeCell ref="B17:C17"/>
    <mergeCell ref="A30:C30"/>
    <mergeCell ref="A19:C19"/>
  </mergeCells>
  <phoneticPr fontId="5" type="noConversion"/>
  <pageMargins left="0.31430599999999997" right="0.31430599999999997" top="0.39305600000000002" bottom="0.59041699999999997" header="0.31430599999999997" footer="0.31430599999999997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총괄표</vt:lpstr>
      <vt:lpstr>총괄표!Print_Area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admin</cp:lastModifiedBy>
  <cp:revision>93</cp:revision>
  <cp:lastPrinted>2018-11-28T06:08:54Z</cp:lastPrinted>
  <dcterms:created xsi:type="dcterms:W3CDTF">2008-10-30T10:06:54Z</dcterms:created>
  <dcterms:modified xsi:type="dcterms:W3CDTF">2018-11-29T08:38:15Z</dcterms:modified>
</cp:coreProperties>
</file>