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555"/>
  </bookViews>
  <sheets>
    <sheet name="총괄표" sheetId="1" r:id="rId1"/>
    <sheet name="기타비용명세서" sheetId="2" r:id="rId2"/>
  </sheets>
  <calcPr calcId="144525"/>
</workbook>
</file>

<file path=xl/calcChain.xml><?xml version="1.0" encoding="utf-8"?>
<calcChain xmlns="http://schemas.openxmlformats.org/spreadsheetml/2006/main">
  <c r="C6" i="2" l="1"/>
  <c r="C7" i="2" s="1"/>
  <c r="F14" i="1" l="1"/>
  <c r="F13" i="1"/>
  <c r="L12" i="1"/>
  <c r="F12" i="1"/>
  <c r="K11" i="1"/>
  <c r="J11" i="1"/>
  <c r="E11" i="1"/>
  <c r="F11" i="1" s="1"/>
  <c r="D11" i="1"/>
  <c r="L10" i="1"/>
  <c r="F10" i="1"/>
  <c r="K9" i="1"/>
  <c r="J9" i="1"/>
  <c r="L9" i="1" s="1"/>
  <c r="E9" i="1"/>
  <c r="D9" i="1"/>
  <c r="F9" i="1" s="1"/>
  <c r="L8" i="1"/>
  <c r="F8" i="1"/>
  <c r="K7" i="1"/>
  <c r="J7" i="1"/>
  <c r="J15" i="1" s="1"/>
  <c r="E7" i="1"/>
  <c r="E15" i="1" s="1"/>
  <c r="D7" i="1"/>
  <c r="L11" i="1" l="1"/>
  <c r="K15" i="1"/>
  <c r="L15" i="1"/>
  <c r="F7" i="1"/>
  <c r="D15" i="1"/>
  <c r="F15" i="1" s="1"/>
  <c r="L7" i="1"/>
</calcChain>
</file>

<file path=xl/sharedStrings.xml><?xml version="1.0" encoding="utf-8"?>
<sst xmlns="http://schemas.openxmlformats.org/spreadsheetml/2006/main" count="44" uniqueCount="35">
  <si>
    <t>(사단법인 샬롬)</t>
    <phoneticPr fontId="3" type="noConversion"/>
  </si>
  <si>
    <t>(1) 세입ㆍ세출 결산 총괄</t>
    <phoneticPr fontId="3" type="noConversion"/>
  </si>
  <si>
    <t>세입총괄</t>
    <phoneticPr fontId="3" type="noConversion"/>
  </si>
  <si>
    <t>세출총괄</t>
    <phoneticPr fontId="3" type="noConversion"/>
  </si>
  <si>
    <t>과목</t>
    <phoneticPr fontId="3" type="noConversion"/>
  </si>
  <si>
    <t>예산액</t>
    <phoneticPr fontId="3" type="noConversion"/>
  </si>
  <si>
    <t>결산액</t>
    <phoneticPr fontId="3" type="noConversion"/>
  </si>
  <si>
    <t>증감</t>
    <phoneticPr fontId="3" type="noConversion"/>
  </si>
  <si>
    <t>관항</t>
    <phoneticPr fontId="3" type="noConversion"/>
  </si>
  <si>
    <t>관항</t>
    <phoneticPr fontId="3" type="noConversion"/>
  </si>
  <si>
    <t>후원금수입</t>
    <phoneticPr fontId="3" type="noConversion"/>
  </si>
  <si>
    <t>사무비</t>
    <phoneticPr fontId="3" type="noConversion"/>
  </si>
  <si>
    <t>운영비</t>
    <phoneticPr fontId="3" type="noConversion"/>
  </si>
  <si>
    <t>이월금</t>
    <phoneticPr fontId="3" type="noConversion"/>
  </si>
  <si>
    <t>사업비</t>
    <phoneticPr fontId="3" type="noConversion"/>
  </si>
  <si>
    <t>전년도이월금</t>
    <phoneticPr fontId="3" type="noConversion"/>
  </si>
  <si>
    <t>일반사업비</t>
    <phoneticPr fontId="3" type="noConversion"/>
  </si>
  <si>
    <t>잡수입</t>
    <phoneticPr fontId="3" type="noConversion"/>
  </si>
  <si>
    <t>전출금</t>
    <phoneticPr fontId="3" type="noConversion"/>
  </si>
  <si>
    <t>세입총계</t>
    <phoneticPr fontId="3" type="noConversion"/>
  </si>
  <si>
    <t>세출총계</t>
    <phoneticPr fontId="3" type="noConversion"/>
  </si>
  <si>
    <t>2016년도 세입ㆍ세출 결산서</t>
    <phoneticPr fontId="3" type="noConversion"/>
  </si>
  <si>
    <t>기타비용 명세서</t>
    <phoneticPr fontId="2" type="noConversion"/>
  </si>
  <si>
    <t>(단위:원)</t>
    <phoneticPr fontId="2" type="noConversion"/>
  </si>
  <si>
    <t>구분</t>
  </si>
  <si>
    <t>내역</t>
  </si>
  <si>
    <t>금액</t>
  </si>
  <si>
    <t>산출내역</t>
  </si>
  <si>
    <t>비고</t>
  </si>
  <si>
    <t>전출금</t>
    <phoneticPr fontId="2" type="noConversion"/>
  </si>
  <si>
    <t>시설전출금</t>
    <phoneticPr fontId="2" type="noConversion"/>
  </si>
  <si>
    <t>전출금 소계</t>
    <phoneticPr fontId="2" type="noConversion"/>
  </si>
  <si>
    <t>산하시설전출-샬롬기억학교</t>
    <phoneticPr fontId="2" type="noConversion"/>
  </si>
  <si>
    <t>합계</t>
    <phoneticPr fontId="2" type="noConversion"/>
  </si>
  <si>
    <t>산하시설전출-샬롬노인복지센터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</si>
</sst>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8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20"/>
      <color rgb="FF000000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0" fillId="0" borderId="0" xfId="0" applyFont="1">
      <alignment vertical="center"/>
    </xf>
    <xf numFmtId="176" fontId="0" fillId="0" borderId="0" xfId="0" applyNumberForma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176" fontId="5" fillId="0" borderId="19" xfId="0" applyNumberFormat="1" applyFont="1" applyBorder="1" applyAlignment="1">
      <alignment horizontal="right" vertical="center" wrapText="1"/>
    </xf>
    <xf numFmtId="176" fontId="5" fillId="0" borderId="20" xfId="0" applyNumberFormat="1" applyFont="1" applyBorder="1" applyAlignment="1">
      <alignment horizontal="right" vertical="center"/>
    </xf>
    <xf numFmtId="176" fontId="5" fillId="0" borderId="22" xfId="0" applyNumberFormat="1" applyFont="1" applyBorder="1" applyAlignment="1">
      <alignment horizontal="right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176" fontId="5" fillId="0" borderId="7" xfId="0" applyNumberFormat="1" applyFont="1" applyBorder="1" applyAlignment="1">
      <alignment horizontal="right" vertical="center" wrapText="1"/>
    </xf>
    <xf numFmtId="176" fontId="5" fillId="0" borderId="26" xfId="0" applyNumberFormat="1" applyFont="1" applyBorder="1" applyAlignment="1">
      <alignment horizontal="right" vertical="center"/>
    </xf>
    <xf numFmtId="0" fontId="5" fillId="0" borderId="27" xfId="0" applyFont="1" applyBorder="1" applyAlignment="1">
      <alignment horizontal="center" vertical="center"/>
    </xf>
    <xf numFmtId="176" fontId="5" fillId="0" borderId="28" xfId="0" applyNumberFormat="1" applyFont="1" applyBorder="1" applyAlignment="1">
      <alignment horizontal="right" vertical="center"/>
    </xf>
    <xf numFmtId="0" fontId="5" fillId="0" borderId="23" xfId="0" applyFon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5" xfId="0" applyBorder="1" applyAlignment="1">
      <alignment vertical="center"/>
    </xf>
    <xf numFmtId="176" fontId="5" fillId="0" borderId="30" xfId="0" applyNumberFormat="1" applyFont="1" applyBorder="1" applyAlignment="1">
      <alignment horizontal="right" vertical="center"/>
    </xf>
    <xf numFmtId="0" fontId="5" fillId="0" borderId="31" xfId="0" applyFont="1" applyBorder="1" applyAlignment="1">
      <alignment vertical="center"/>
    </xf>
    <xf numFmtId="176" fontId="0" fillId="0" borderId="7" xfId="0" applyNumberFormat="1" applyBorder="1">
      <alignment vertical="center"/>
    </xf>
    <xf numFmtId="176" fontId="0" fillId="0" borderId="28" xfId="0" applyNumberFormat="1" applyBorder="1">
      <alignment vertical="center"/>
    </xf>
    <xf numFmtId="0" fontId="5" fillId="0" borderId="6" xfId="0" applyFont="1" applyBorder="1" applyAlignment="1">
      <alignment vertical="center"/>
    </xf>
    <xf numFmtId="0" fontId="0" fillId="0" borderId="24" xfId="0" applyBorder="1" applyAlignment="1">
      <alignment vertical="center"/>
    </xf>
    <xf numFmtId="176" fontId="5" fillId="0" borderId="8" xfId="0" applyNumberFormat="1" applyFont="1" applyBorder="1" applyAlignment="1">
      <alignment horizontal="right" vertical="center" wrapText="1"/>
    </xf>
    <xf numFmtId="0" fontId="5" fillId="0" borderId="32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176" fontId="5" fillId="0" borderId="12" xfId="0" applyNumberFormat="1" applyFont="1" applyBorder="1" applyAlignment="1">
      <alignment horizontal="right" vertical="center" wrapText="1"/>
    </xf>
    <xf numFmtId="176" fontId="5" fillId="0" borderId="38" xfId="0" applyNumberFormat="1" applyFont="1" applyBorder="1" applyAlignment="1">
      <alignment horizontal="right" vertical="center"/>
    </xf>
    <xf numFmtId="0" fontId="5" fillId="0" borderId="39" xfId="0" applyFont="1" applyBorder="1" applyAlignment="1">
      <alignment horizontal="center" vertical="center"/>
    </xf>
    <xf numFmtId="176" fontId="4" fillId="0" borderId="43" xfId="0" applyNumberFormat="1" applyFont="1" applyBorder="1" applyAlignment="1">
      <alignment horizontal="right" vertical="center"/>
    </xf>
    <xf numFmtId="176" fontId="4" fillId="0" borderId="43" xfId="0" applyNumberFormat="1" applyFont="1" applyBorder="1">
      <alignment vertical="center"/>
    </xf>
    <xf numFmtId="176" fontId="4" fillId="0" borderId="45" xfId="0" applyNumberFormat="1" applyFont="1" applyBorder="1">
      <alignment vertical="center"/>
    </xf>
    <xf numFmtId="49" fontId="8" fillId="0" borderId="0" xfId="0" applyNumberFormat="1" applyFont="1" applyFill="1" applyBorder="1" applyAlignment="1">
      <alignment horizontal="left" vertical="center" wrapText="1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49" fontId="8" fillId="0" borderId="46" xfId="0" applyNumberFormat="1" applyFont="1" applyFill="1" applyBorder="1" applyAlignment="1">
      <alignment horizontal="center" vertical="center" wrapText="1"/>
    </xf>
    <xf numFmtId="49" fontId="8" fillId="0" borderId="47" xfId="0" applyNumberFormat="1" applyFont="1" applyFill="1" applyBorder="1" applyAlignment="1">
      <alignment horizontal="center" vertical="center" wrapText="1"/>
    </xf>
    <xf numFmtId="49" fontId="8" fillId="0" borderId="50" xfId="0" applyNumberFormat="1" applyFont="1" applyFill="1" applyBorder="1" applyAlignment="1">
      <alignment horizontal="center" vertical="center" wrapText="1"/>
    </xf>
    <xf numFmtId="49" fontId="8" fillId="0" borderId="51" xfId="0" applyNumberFormat="1" applyFont="1" applyFill="1" applyBorder="1" applyAlignment="1">
      <alignment horizontal="left" vertical="center" wrapText="1"/>
    </xf>
    <xf numFmtId="49" fontId="8" fillId="0" borderId="52" xfId="0" applyNumberFormat="1" applyFont="1" applyFill="1" applyBorder="1" applyAlignment="1">
      <alignment horizontal="left" vertical="center" wrapText="1"/>
    </xf>
    <xf numFmtId="0" fontId="9" fillId="0" borderId="55" xfId="0" applyFont="1" applyFill="1" applyBorder="1" applyAlignment="1">
      <alignment vertical="center"/>
    </xf>
    <xf numFmtId="0" fontId="9" fillId="0" borderId="52" xfId="0" applyFont="1" applyFill="1" applyBorder="1" applyAlignment="1">
      <alignment vertical="center"/>
    </xf>
    <xf numFmtId="0" fontId="0" fillId="0" borderId="58" xfId="0" applyBorder="1">
      <alignment vertical="center"/>
    </xf>
    <xf numFmtId="0" fontId="0" fillId="0" borderId="59" xfId="0" applyBorder="1">
      <alignment vertical="center"/>
    </xf>
    <xf numFmtId="0" fontId="9" fillId="0" borderId="60" xfId="0" applyFont="1" applyBorder="1" applyAlignment="1">
      <alignment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13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21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5" xfId="0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5" fillId="0" borderId="37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9" fillId="0" borderId="60" xfId="0" applyFont="1" applyBorder="1" applyAlignment="1">
      <alignment horizontal="center" vertical="center"/>
    </xf>
    <xf numFmtId="176" fontId="0" fillId="0" borderId="61" xfId="0" applyNumberFormat="1" applyBorder="1" applyAlignment="1">
      <alignment horizontal="right" vertical="center"/>
    </xf>
    <xf numFmtId="176" fontId="0" fillId="0" borderId="62" xfId="0" applyNumberFormat="1" applyBorder="1" applyAlignment="1">
      <alignment horizontal="right" vertical="center"/>
    </xf>
    <xf numFmtId="0" fontId="0" fillId="0" borderId="63" xfId="0" applyBorder="1" applyAlignment="1">
      <alignment horizontal="center" vertical="center"/>
    </xf>
    <xf numFmtId="176" fontId="8" fillId="0" borderId="53" xfId="0" applyNumberFormat="1" applyFont="1" applyFill="1" applyBorder="1" applyAlignment="1">
      <alignment horizontal="right" vertical="center" wrapText="1"/>
    </xf>
    <xf numFmtId="0" fontId="9" fillId="0" borderId="54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49" fontId="8" fillId="0" borderId="48" xfId="0" applyNumberFormat="1" applyFont="1" applyFill="1" applyBorder="1" applyAlignment="1">
      <alignment horizontal="center" vertical="center" wrapText="1"/>
    </xf>
    <xf numFmtId="0" fontId="9" fillId="0" borderId="49" xfId="0" applyFont="1" applyFill="1" applyBorder="1" applyAlignment="1">
      <alignment vertical="center"/>
    </xf>
    <xf numFmtId="49" fontId="8" fillId="0" borderId="5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workbookViewId="0">
      <selection activeCell="K12" sqref="K12"/>
    </sheetView>
  </sheetViews>
  <sheetFormatPr defaultRowHeight="16.5" x14ac:dyDescent="0.3"/>
  <cols>
    <col min="3" max="3" width="4" customWidth="1"/>
    <col min="4" max="4" width="12.75" bestFit="1" customWidth="1"/>
    <col min="5" max="6" width="12.625" bestFit="1" customWidth="1"/>
    <col min="9" max="9" width="4" customWidth="1"/>
    <col min="10" max="10" width="12.75" bestFit="1" customWidth="1"/>
    <col min="11" max="12" width="12.625" bestFit="1" customWidth="1"/>
  </cols>
  <sheetData>
    <row r="1" spans="1:12" ht="26.25" x14ac:dyDescent="0.3">
      <c r="A1" s="73" t="s">
        <v>21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1:12" x14ac:dyDescent="0.3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</row>
    <row r="3" spans="1:12" ht="17.25" thickBot="1" x14ac:dyDescent="0.35">
      <c r="A3" t="s">
        <v>1</v>
      </c>
      <c r="C3" s="1"/>
      <c r="D3" s="2"/>
      <c r="E3" s="2"/>
      <c r="F3" s="2"/>
      <c r="J3" s="2"/>
      <c r="K3" s="2"/>
      <c r="L3" s="2"/>
    </row>
    <row r="4" spans="1:12" ht="32.25" customHeight="1" x14ac:dyDescent="0.3">
      <c r="A4" s="75" t="s">
        <v>2</v>
      </c>
      <c r="B4" s="76"/>
      <c r="C4" s="76"/>
      <c r="D4" s="76"/>
      <c r="E4" s="76"/>
      <c r="F4" s="76"/>
      <c r="G4" s="77" t="s">
        <v>3</v>
      </c>
      <c r="H4" s="78"/>
      <c r="I4" s="78"/>
      <c r="J4" s="78"/>
      <c r="K4" s="78"/>
      <c r="L4" s="79"/>
    </row>
    <row r="5" spans="1:12" ht="32.25" customHeight="1" x14ac:dyDescent="0.3">
      <c r="A5" s="80" t="s">
        <v>4</v>
      </c>
      <c r="B5" s="81"/>
      <c r="C5" s="81"/>
      <c r="D5" s="82" t="s">
        <v>5</v>
      </c>
      <c r="E5" s="82" t="s">
        <v>6</v>
      </c>
      <c r="F5" s="84" t="s">
        <v>7</v>
      </c>
      <c r="G5" s="86" t="s">
        <v>4</v>
      </c>
      <c r="H5" s="81"/>
      <c r="I5" s="81"/>
      <c r="J5" s="52" t="s">
        <v>5</v>
      </c>
      <c r="K5" s="52" t="s">
        <v>6</v>
      </c>
      <c r="L5" s="54" t="s">
        <v>7</v>
      </c>
    </row>
    <row r="6" spans="1:12" ht="32.25" customHeight="1" thickBot="1" x14ac:dyDescent="0.35">
      <c r="A6" s="56" t="s">
        <v>8</v>
      </c>
      <c r="B6" s="57"/>
      <c r="C6" s="57"/>
      <c r="D6" s="83"/>
      <c r="E6" s="83"/>
      <c r="F6" s="85"/>
      <c r="G6" s="58" t="s">
        <v>9</v>
      </c>
      <c r="H6" s="57"/>
      <c r="I6" s="57"/>
      <c r="J6" s="53"/>
      <c r="K6" s="53"/>
      <c r="L6" s="55"/>
    </row>
    <row r="7" spans="1:12" ht="32.25" customHeight="1" thickTop="1" x14ac:dyDescent="0.3">
      <c r="A7" s="3" t="s">
        <v>10</v>
      </c>
      <c r="B7" s="4"/>
      <c r="C7" s="5"/>
      <c r="D7" s="6">
        <f>D8</f>
        <v>35600000</v>
      </c>
      <c r="E7" s="6">
        <f>E8</f>
        <v>5593600</v>
      </c>
      <c r="F7" s="7">
        <f t="shared" ref="F7:F15" si="0">D7-E7</f>
        <v>30006400</v>
      </c>
      <c r="G7" s="59" t="s">
        <v>11</v>
      </c>
      <c r="H7" s="60"/>
      <c r="I7" s="61"/>
      <c r="J7" s="6">
        <f>SUM(J8:J8)</f>
        <v>650000</v>
      </c>
      <c r="K7" s="6">
        <f>SUM(K8:K8)</f>
        <v>600000</v>
      </c>
      <c r="L7" s="8">
        <f t="shared" ref="L7:L12" si="1">J7-K7</f>
        <v>50000</v>
      </c>
    </row>
    <row r="8" spans="1:12" ht="32.25" customHeight="1" x14ac:dyDescent="0.3">
      <c r="A8" s="9"/>
      <c r="B8" s="10" t="s">
        <v>10</v>
      </c>
      <c r="C8" s="11"/>
      <c r="D8" s="12">
        <v>35600000</v>
      </c>
      <c r="E8" s="12">
        <v>5593600</v>
      </c>
      <c r="F8" s="13">
        <f t="shared" si="0"/>
        <v>30006400</v>
      </c>
      <c r="G8" s="14"/>
      <c r="H8" s="62" t="s">
        <v>12</v>
      </c>
      <c r="I8" s="63"/>
      <c r="J8" s="12">
        <v>650000</v>
      </c>
      <c r="K8" s="12">
        <v>600000</v>
      </c>
      <c r="L8" s="15">
        <f t="shared" si="1"/>
        <v>50000</v>
      </c>
    </row>
    <row r="9" spans="1:12" ht="32.25" customHeight="1" x14ac:dyDescent="0.3">
      <c r="A9" s="16" t="s">
        <v>13</v>
      </c>
      <c r="B9" s="17"/>
      <c r="C9" s="18"/>
      <c r="D9" s="12">
        <f>D10</f>
        <v>3000000</v>
      </c>
      <c r="E9" s="12">
        <f>E10</f>
        <v>741261</v>
      </c>
      <c r="F9" s="19">
        <f t="shared" si="0"/>
        <v>2258739</v>
      </c>
      <c r="G9" s="20" t="s">
        <v>14</v>
      </c>
      <c r="H9" s="17"/>
      <c r="I9" s="18"/>
      <c r="J9" s="21">
        <f>J10</f>
        <v>544000</v>
      </c>
      <c r="K9" s="21">
        <f>K10</f>
        <v>266000</v>
      </c>
      <c r="L9" s="22">
        <f t="shared" si="1"/>
        <v>278000</v>
      </c>
    </row>
    <row r="10" spans="1:12" ht="32.25" customHeight="1" x14ac:dyDescent="0.3">
      <c r="A10" s="23"/>
      <c r="B10" s="10" t="s">
        <v>15</v>
      </c>
      <c r="C10" s="11"/>
      <c r="D10" s="12">
        <v>3000000</v>
      </c>
      <c r="E10" s="12">
        <v>741261</v>
      </c>
      <c r="F10" s="19">
        <f t="shared" si="0"/>
        <v>2258739</v>
      </c>
      <c r="G10" s="20"/>
      <c r="H10" s="24" t="s">
        <v>16</v>
      </c>
      <c r="I10" s="18"/>
      <c r="J10" s="21">
        <v>544000</v>
      </c>
      <c r="K10" s="21">
        <v>266000</v>
      </c>
      <c r="L10" s="22">
        <f t="shared" si="1"/>
        <v>278000</v>
      </c>
    </row>
    <row r="11" spans="1:12" ht="32.25" customHeight="1" x14ac:dyDescent="0.3">
      <c r="A11" s="64" t="s">
        <v>17</v>
      </c>
      <c r="B11" s="65"/>
      <c r="C11" s="66"/>
      <c r="D11" s="12">
        <f>D12</f>
        <v>10000</v>
      </c>
      <c r="E11" s="12">
        <f>E12</f>
        <v>1236</v>
      </c>
      <c r="F11" s="19">
        <f t="shared" si="0"/>
        <v>8764</v>
      </c>
      <c r="G11" s="20" t="s">
        <v>18</v>
      </c>
      <c r="H11" s="17"/>
      <c r="I11" s="18"/>
      <c r="J11" s="25">
        <f>J12</f>
        <v>37416000</v>
      </c>
      <c r="K11" s="25">
        <f>K12</f>
        <v>4200000</v>
      </c>
      <c r="L11" s="15">
        <f t="shared" si="1"/>
        <v>33216000</v>
      </c>
    </row>
    <row r="12" spans="1:12" ht="32.25" customHeight="1" x14ac:dyDescent="0.3">
      <c r="A12" s="26"/>
      <c r="B12" s="67" t="s">
        <v>17</v>
      </c>
      <c r="C12" s="68"/>
      <c r="D12" s="25">
        <v>10000</v>
      </c>
      <c r="E12" s="25">
        <v>1236</v>
      </c>
      <c r="F12" s="19">
        <f t="shared" si="0"/>
        <v>8764</v>
      </c>
      <c r="G12" s="27"/>
      <c r="H12" s="24" t="s">
        <v>18</v>
      </c>
      <c r="I12" s="18"/>
      <c r="J12" s="12">
        <v>37416000</v>
      </c>
      <c r="K12" s="12">
        <v>4200000</v>
      </c>
      <c r="L12" s="15">
        <f t="shared" si="1"/>
        <v>33216000</v>
      </c>
    </row>
    <row r="13" spans="1:12" ht="32.25" customHeight="1" x14ac:dyDescent="0.3">
      <c r="A13" s="64"/>
      <c r="B13" s="65"/>
      <c r="C13" s="66"/>
      <c r="D13" s="12"/>
      <c r="E13" s="12"/>
      <c r="F13" s="19">
        <f t="shared" si="0"/>
        <v>0</v>
      </c>
      <c r="G13" s="28"/>
      <c r="H13" s="24"/>
      <c r="I13" s="18"/>
      <c r="J13" s="12"/>
      <c r="K13" s="12"/>
      <c r="L13" s="15"/>
    </row>
    <row r="14" spans="1:12" ht="32.25" customHeight="1" thickBot="1" x14ac:dyDescent="0.35">
      <c r="A14" s="29"/>
      <c r="B14" s="69"/>
      <c r="C14" s="70"/>
      <c r="D14" s="30"/>
      <c r="E14" s="30"/>
      <c r="F14" s="31">
        <f t="shared" si="0"/>
        <v>0</v>
      </c>
      <c r="G14" s="32"/>
      <c r="H14" s="71"/>
      <c r="I14" s="72"/>
      <c r="J14" s="30"/>
      <c r="K14" s="30"/>
      <c r="L14" s="8"/>
    </row>
    <row r="15" spans="1:12" ht="32.25" customHeight="1" thickTop="1" thickBot="1" x14ac:dyDescent="0.35">
      <c r="A15" s="49" t="s">
        <v>19</v>
      </c>
      <c r="B15" s="50"/>
      <c r="C15" s="50"/>
      <c r="D15" s="33">
        <f>D7+D9+D11+D13</f>
        <v>38610000</v>
      </c>
      <c r="E15" s="33">
        <f>E7+E9+E11+E13</f>
        <v>6336097</v>
      </c>
      <c r="F15" s="33">
        <f t="shared" si="0"/>
        <v>32273903</v>
      </c>
      <c r="G15" s="51" t="s">
        <v>20</v>
      </c>
      <c r="H15" s="50"/>
      <c r="I15" s="50"/>
      <c r="J15" s="34">
        <f>J7+J9+J11</f>
        <v>38610000</v>
      </c>
      <c r="K15" s="34">
        <f>K7+K9+K11</f>
        <v>5066000</v>
      </c>
      <c r="L15" s="35">
        <f>J15-K15</f>
        <v>33544000</v>
      </c>
    </row>
  </sheetData>
  <mergeCells count="23">
    <mergeCell ref="A1:L1"/>
    <mergeCell ref="A2:L2"/>
    <mergeCell ref="A4:F4"/>
    <mergeCell ref="G4:L4"/>
    <mergeCell ref="A5:C5"/>
    <mergeCell ref="D5:D6"/>
    <mergeCell ref="E5:E6"/>
    <mergeCell ref="F5:F6"/>
    <mergeCell ref="G5:I5"/>
    <mergeCell ref="J5:J6"/>
    <mergeCell ref="A15:C15"/>
    <mergeCell ref="G15:I15"/>
    <mergeCell ref="K5:K6"/>
    <mergeCell ref="L5:L6"/>
    <mergeCell ref="A6:C6"/>
    <mergeCell ref="G6:I6"/>
    <mergeCell ref="G7:I7"/>
    <mergeCell ref="H8:I8"/>
    <mergeCell ref="A11:C11"/>
    <mergeCell ref="B12:C12"/>
    <mergeCell ref="A13:C13"/>
    <mergeCell ref="B14:C14"/>
    <mergeCell ref="H14:I14"/>
  </mergeCells>
  <phoneticPr fontId="2" type="noConversion"/>
  <pageMargins left="0.7" right="0.7" top="0.75" bottom="0.75" header="0.3" footer="0.3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E27" sqref="E27"/>
    </sheetView>
  </sheetViews>
  <sheetFormatPr defaultRowHeight="16.5" x14ac:dyDescent="0.3"/>
  <cols>
    <col min="1" max="1" width="10.125" customWidth="1"/>
    <col min="2" max="2" width="15.25" customWidth="1"/>
    <col min="3" max="3" width="9.875" bestFit="1" customWidth="1"/>
    <col min="4" max="4" width="10.875" customWidth="1"/>
    <col min="5" max="5" width="26.375" bestFit="1" customWidth="1"/>
    <col min="6" max="6" width="12.875" customWidth="1"/>
  </cols>
  <sheetData>
    <row r="1" spans="1:6" ht="42" customHeight="1" x14ac:dyDescent="0.3">
      <c r="A1" s="95" t="s">
        <v>22</v>
      </c>
      <c r="B1" s="96"/>
      <c r="C1" s="96"/>
      <c r="D1" s="96"/>
      <c r="E1" s="96"/>
      <c r="F1" s="96"/>
    </row>
    <row r="2" spans="1:6" ht="21.95" customHeight="1" thickBot="1" x14ac:dyDescent="0.35">
      <c r="A2" s="36"/>
      <c r="B2" s="48"/>
      <c r="C2" s="89"/>
      <c r="D2" s="89"/>
      <c r="E2" s="37"/>
      <c r="F2" s="38" t="s">
        <v>23</v>
      </c>
    </row>
    <row r="3" spans="1:6" ht="21.95" customHeight="1" thickTop="1" x14ac:dyDescent="0.3">
      <c r="A3" s="39" t="s">
        <v>24</v>
      </c>
      <c r="B3" s="40" t="s">
        <v>25</v>
      </c>
      <c r="C3" s="97" t="s">
        <v>26</v>
      </c>
      <c r="D3" s="98"/>
      <c r="E3" s="40" t="s">
        <v>27</v>
      </c>
      <c r="F3" s="41" t="s">
        <v>28</v>
      </c>
    </row>
    <row r="4" spans="1:6" ht="21.95" customHeight="1" x14ac:dyDescent="0.3">
      <c r="A4" s="42" t="s">
        <v>29</v>
      </c>
      <c r="B4" s="43" t="s">
        <v>30</v>
      </c>
      <c r="C4" s="93">
        <v>3000000</v>
      </c>
      <c r="D4" s="94"/>
      <c r="E4" s="45" t="s">
        <v>32</v>
      </c>
      <c r="F4" s="44"/>
    </row>
    <row r="5" spans="1:6" ht="21.95" customHeight="1" x14ac:dyDescent="0.3">
      <c r="A5" s="42" t="s">
        <v>29</v>
      </c>
      <c r="B5" s="43" t="s">
        <v>30</v>
      </c>
      <c r="C5" s="93">
        <v>1200000</v>
      </c>
      <c r="D5" s="94"/>
      <c r="E5" s="45" t="s">
        <v>34</v>
      </c>
      <c r="F5" s="44"/>
    </row>
    <row r="6" spans="1:6" ht="21.95" customHeight="1" x14ac:dyDescent="0.3">
      <c r="A6" s="99" t="s">
        <v>31</v>
      </c>
      <c r="B6" s="94"/>
      <c r="C6" s="93">
        <f>SUM(C4:D5)</f>
        <v>4200000</v>
      </c>
      <c r="D6" s="94"/>
      <c r="E6" s="45"/>
      <c r="F6" s="44"/>
    </row>
    <row r="7" spans="1:6" ht="21.95" customHeight="1" thickBot="1" x14ac:dyDescent="0.35">
      <c r="A7" s="87" t="s">
        <v>33</v>
      </c>
      <c r="B7" s="88"/>
      <c r="C7" s="90">
        <f>C6</f>
        <v>4200000</v>
      </c>
      <c r="D7" s="91"/>
      <c r="E7" s="46"/>
      <c r="F7" s="47"/>
    </row>
    <row r="8" spans="1:6" ht="17.25" thickTop="1" x14ac:dyDescent="0.3">
      <c r="C8" s="92"/>
      <c r="D8" s="92"/>
    </row>
    <row r="9" spans="1:6" x14ac:dyDescent="0.3">
      <c r="C9" s="74"/>
      <c r="D9" s="74"/>
    </row>
  </sheetData>
  <mergeCells count="11">
    <mergeCell ref="A1:F1"/>
    <mergeCell ref="C3:D3"/>
    <mergeCell ref="C4:D4"/>
    <mergeCell ref="A6:B6"/>
    <mergeCell ref="C6:D6"/>
    <mergeCell ref="A7:B7"/>
    <mergeCell ref="C2:D2"/>
    <mergeCell ref="C7:D7"/>
    <mergeCell ref="C8:D8"/>
    <mergeCell ref="C9:D9"/>
    <mergeCell ref="C5:D5"/>
  </mergeCells>
  <phoneticPr fontId="2" type="noConversion"/>
  <pageMargins left="0.46" right="0.38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총괄표</vt:lpstr>
      <vt:lpstr>기타비용명세서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2017-01-19T06:14:00Z</cp:lastPrinted>
  <dcterms:created xsi:type="dcterms:W3CDTF">2016-03-31T04:03:49Z</dcterms:created>
  <dcterms:modified xsi:type="dcterms:W3CDTF">2017-03-07T06:08:18Z</dcterms:modified>
</cp:coreProperties>
</file>